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26.02.10" sheetId="1" r:id="rId1"/>
  </sheets>
  <definedNames/>
  <calcPr fullCalcOnLoad="1"/>
</workbook>
</file>

<file path=xl/sharedStrings.xml><?xml version="1.0" encoding="utf-8"?>
<sst xmlns="http://schemas.openxmlformats.org/spreadsheetml/2006/main" count="139" uniqueCount="120">
  <si>
    <t>Налоги на прибыль, доходы</t>
  </si>
  <si>
    <t>Налог на доходы физ.лиц</t>
  </si>
  <si>
    <t>Налоги на совокупный доход</t>
  </si>
  <si>
    <t xml:space="preserve">Единый налог на вмененный доход для отдельных видов деятельности </t>
  </si>
  <si>
    <t>Единый сельскохозяйственный налог</t>
  </si>
  <si>
    <t>Государственная пошлина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</si>
  <si>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</si>
  <si>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</si>
  <si>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Штрафы, санкции,возмещение ущерба</t>
  </si>
  <si>
    <t>Прочие неналоговые доходы</t>
  </si>
  <si>
    <t>000 1 00 00000 00 0000 000</t>
  </si>
  <si>
    <t>ДОХОДЫ</t>
  </si>
  <si>
    <t>Код бюджетной классификации</t>
  </si>
  <si>
    <t>Наименование</t>
  </si>
  <si>
    <t>Сумма</t>
  </si>
  <si>
    <t>тыс. рублей</t>
  </si>
  <si>
    <t>000 1 01 00000 00 0000 000</t>
  </si>
  <si>
    <t>000 1 05 00000 00 0000 000</t>
  </si>
  <si>
    <t>000 1 11 00000 00 0000 000</t>
  </si>
  <si>
    <t>000 1 12 00000 00 0000 000</t>
  </si>
  <si>
    <t>000 1 16 00000 00 0000 000</t>
  </si>
  <si>
    <t>000 1 17 00000 00 0000 000</t>
  </si>
  <si>
    <t>БЕЗВОЗМЕЗДНЫЕ ПОСТУПЛЕНИЯ</t>
  </si>
  <si>
    <t>Субвенции от других бюджетов бюджетной системы РФ</t>
  </si>
  <si>
    <t>Субсидии от других бюджетов бюджетной системы РФ</t>
  </si>
  <si>
    <t>ИТОГО ДОХОДОВ</t>
  </si>
  <si>
    <t>Приложение № 4</t>
  </si>
  <si>
    <t xml:space="preserve">Доходы от сдачи в аренду имущества , находящегося в оперативном управлении органов управления муниципальных районов и созданных ими учреждений и в хозяйственном ведении муниуципальных унитарных предприятий </t>
  </si>
  <si>
    <t>000 200 00000 00 0000 000</t>
  </si>
  <si>
    <t>ненадо</t>
  </si>
  <si>
    <t>Прочие доходы от оказания платных услуг(работ) получателями средств бюджетов муниципальных районов</t>
  </si>
  <si>
    <t>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t>
  </si>
  <si>
    <t>000 1 13 00000 00 0000 000</t>
  </si>
  <si>
    <t>Доходы от оказания платных услуг(работ) и компенсации затрат государства</t>
  </si>
  <si>
    <t>Доходы от продажи материальных и нематериальных активов</t>
  </si>
  <si>
    <t>182 1 01 02000 01 0000 110</t>
  </si>
  <si>
    <t>182 1 05 02000 02 0000 110</t>
  </si>
  <si>
    <t>182 1 05 03000 01 0000 110</t>
  </si>
  <si>
    <t>182 1 08 00000 00 0000 000</t>
  </si>
  <si>
    <t>902 1 11 05035 05 0000 120</t>
  </si>
  <si>
    <t>902 1 14 00000 00 0000 000</t>
  </si>
  <si>
    <t>000 1 13 01995 05 0000 130</t>
  </si>
  <si>
    <t>000 1 03 00000 01 0000 110</t>
  </si>
  <si>
    <t>Налоги на товары (работы, услуги), реализуемые на территории Российской Федерации</t>
  </si>
  <si>
    <t>000 1 03 02230 05 0000 110</t>
  </si>
  <si>
    <t>000 1 03 02240 05 0000 110</t>
  </si>
  <si>
    <t>000 1 03 02250 05 0000 110</t>
  </si>
  <si>
    <t>000 1 03 02260 05 0000 110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</si>
  <si>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</si>
  <si>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</si>
  <si>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</si>
  <si>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</si>
  <si>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Субвенции на  создание, исполнение функций и  обеспечение деятельности муниципальных комиссий   по делам несовершеннолетних  и защите их прав </t>
  </si>
  <si>
    <t>Субвенции на  организацию   и осуществление деятельности по опеке и попечительству</t>
  </si>
  <si>
    <t>Субвенции на осуществление государственных полномочий Волгоградской облсти по   организационному обеспечению деятельности территориальных административных комиссий</t>
  </si>
  <si>
    <t>Субвенции на осуществление переданных органам местного самоуправленич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</si>
  <si>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000 202 04000 00 0000 151</t>
  </si>
  <si>
    <t>Иные межбюджетные трансферты</t>
  </si>
  <si>
    <t>Иные межбюджетные трасферты</t>
  </si>
  <si>
    <t>000 202 04014 05 0000 151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</si>
  <si>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</si>
  <si>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000 202 04025 05 0000 151</t>
  </si>
  <si>
    <t>Межбюджетные трансферты на комплектование книжных фондов библиотек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</si>
  <si>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</si>
  <si>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на передачу полномочий Волгоградской области органам местного самоуправления по предупреждению и ликвидации болезней животных, их лечению,защите населения от болезней,общих для человека и животных, в части отлова, содержания и утилизации безнадзорных животных на территории Волгограсдкой области</t>
  </si>
  <si>
    <t>Субвенции на осуществление государственных полномочий Волгоградской области по хранению,  комплектованию, учету и использованию  архивных документов и архивных фондов, отнесенных к составу архивного фонда Волгоградской области</t>
  </si>
  <si>
    <t>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 работающим и проживающим в сельских населенных пунктах, рабочих поселках (поселках городского типа) в Волгоградской области</t>
  </si>
  <si>
    <t>Субвенции на реализацию Закона Волгоградской области от 10 ноября 2005 г.№1111-ОД"Об организации питания обучающихся (1-11классы) в общеобразовательных организациях Волгоградской области</t>
  </si>
  <si>
    <t>Субвенции на оплату жилого помещения и отдельных видов коммунальных услуг, предоставляемых педагогическим работникам образовательных организаций, проживающим в Волгорадской области и работающим в  сельских населенных пунктах, рабочих поселках (поселках городского типа) на территории Волгоградской области</t>
  </si>
  <si>
    <t>Субвенции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t>
  </si>
  <si>
    <t xml:space="preserve">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
N 1145-ОД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
</t>
  </si>
  <si>
    <t xml:space="preserve">    Субвенция  на выплату пособий по опеке и попечительству</t>
  </si>
  <si>
    <t xml:space="preserve">     Субвенция на вознаграждение за труд приемным родителям (патронатному воспитателю), и предоставление им мер социальной поддержки </t>
  </si>
  <si>
    <t>Субсидии  бюджетам муниципальных о бразований для решения отдельных вопросов местного значения в сфере дополнительного образования детей</t>
  </si>
  <si>
    <t>902 1 11 05013 05 0000 120</t>
  </si>
  <si>
    <t>000 202 20000 00 0000 151</t>
  </si>
  <si>
    <t>000 202 29999 05 0000 151</t>
  </si>
  <si>
    <t xml:space="preserve">Субсидия на обеспечение сбалансированности местных бюджетов бюджетам муниципальных образований </t>
  </si>
  <si>
    <t>000 202 30024 05 0000 151</t>
  </si>
  <si>
    <t xml:space="preserve">Субвенции на компенсацию (возмещение) выпадающих доходов ресурсоснабжающих организаций, связанных с применением ими социальных тарифов (цен) на коммунальные ресурсы (услуги) и услуги технического водоснабжения, поставляемые населению </t>
  </si>
  <si>
    <t xml:space="preserve">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</si>
  <si>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000 202 35930 05 0000 151</t>
  </si>
  <si>
    <t>000 202 30022 05 0000 151</t>
  </si>
  <si>
    <t xml:space="preserve">Субвенции на предоставление мер социальной поддержки
по оплате жилого помещения и коммунальных услуг специалистам
учреждений культуры (библиотек, музеев, учреждений клубного
типа) и учреждений кинематографии, работающим и проживающим
в сельской местности, рабочих поселках (поселках городского
типа) на территории Волгоградской области
</t>
  </si>
  <si>
    <t>000 202 30027 05 0000 151</t>
  </si>
  <si>
    <t>000 202 30029 05 0000 151</t>
  </si>
  <si>
    <t>Субвенции на осуществление образовательного процесса по реализации образовательных программ дошкольного образования частными общеобразовательными организациями, имеющими государственную аккредитацию</t>
  </si>
  <si>
    <t xml:space="preserve">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t>
  </si>
  <si>
    <t>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t>
  </si>
  <si>
    <t>000 202 40000 00 0000 151</t>
  </si>
  <si>
    <t>000 202 40014 05 0000 151</t>
  </si>
  <si>
    <t>000 202 30000 00 0000 151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</si>
  <si>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</si>
  <si>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Субсидия из областного бюджета бюджетам муниципальных районов и городских округов Волгоградской области на софинансирование расходных обязательств, возникающих в связи с доведением до сведения жителей муниципальных районов и (или) городских округов Волгоградской области официальной информации о социально-экономическом и культурном развитии муниципального района и (или) городского округа Волгоградской области, о развитии его общественной инфраструктуры и иной официальной информации</t>
  </si>
  <si>
    <t>000 202 49999 05 0000 151</t>
  </si>
  <si>
    <t>Межбюджетные трансферты, передаваемые бюджетам муниципальных районов на реализацию социальных гарантий установленных Законом  Волгоградской области от 26.11.2004 г. № 964-ОД «О государственных социальных гарантиях молодым специалистам, работающим в областных государственных и муниципальных учреждениях, расположенных в сельских поселениях и рабочих поселках  Волгоградской  области»</t>
  </si>
  <si>
    <t>000 202 10000 00 0000 000</t>
  </si>
  <si>
    <t>000 202 15002 05 0000 151</t>
  </si>
  <si>
    <t xml:space="preserve">дотация бюджетам муниципальных районов (городских округов) Волгоградской области на поддержку мер по обеспечению сбалансированности местных бюджетов для решения отдельных вопросов местного значения в связи с проведением муниципальными районами (городскими округами) Волгоградской области оптимизационных мероприятий в муниципальных общеобразовательных организациях
</t>
  </si>
  <si>
    <t>Дотации бюджетам муниципальных районов</t>
  </si>
  <si>
    <t>000 202 25497 05 0000 151</t>
  </si>
  <si>
    <t xml:space="preserve">Cубсидия бюджетам муниципальных образований Волгоградской области на предоставление молодым семьям социальных выплат на приобретение жилого помещения или создание объекта индивидуального жилищного строительства в рамках реализации подпрограммы "Молодой семье - доступное жилье" государственной программы Волгоградской области "Обеспечение доступным и комфортным жильем и коммунальными услугами жителей Волгоградской области".
</t>
  </si>
  <si>
    <t xml:space="preserve">Cсубсидия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t>
  </si>
  <si>
    <t>000 202 45148 05 0000 151</t>
  </si>
  <si>
    <t>000 202 45147 05 0000 151</t>
  </si>
  <si>
    <t>Иные межбюджетные трансферты на выплату денежного поощрения лучшим муниципальным учреждениям культуры,находящимся на территории сельских поселений Волгоградской оббласти,и их работникам</t>
  </si>
  <si>
    <t xml:space="preserve"> </t>
  </si>
  <si>
    <t>000 1 13 02995 05 0000 130</t>
  </si>
  <si>
    <t>Прочие доходы от компенсации затрат бюджетов муниципальных районов</t>
  </si>
  <si>
    <t xml:space="preserve">Председатель Клетской районной думы                                   </t>
  </si>
  <si>
    <t>Г.В.Лыгина</t>
  </si>
  <si>
    <t>План</t>
  </si>
  <si>
    <t>Исполнение</t>
  </si>
  <si>
    <t>Процент исполнения</t>
  </si>
  <si>
    <t>000 207 05030 05 0000180</t>
  </si>
  <si>
    <t>Прочие безвозмездные поступления в бюджеты муниципальных районов</t>
  </si>
  <si>
    <t>000 219 60010 05 0000 151</t>
  </si>
  <si>
    <t>Возврат прочих остатков субсидий,субвенций и иных межбюджетных трансфертов ,имеющих целевое назначение прошлых лет из бюджетов муниципальных районов</t>
  </si>
  <si>
    <t>Отчет о поступлении доходов в районный бюджет за 2018 году</t>
  </si>
  <si>
    <t xml:space="preserve">к  решению Клетской районной Думы от 11.06.2019  № 13/101 "Об исполнении  районного бюджета за 2018 год."  </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</si>
</sst>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 ;[Red]\-0.00\ "/>
    <numFmt numFmtId="186" formatCode="0.0%"/>
  </numFmts>
  <fonts count="43">
    <font>
      <sz val="10"/>
      <name val="Arial Cyr"/>
      <family val="0"/>
    </font>
    <font>
      <b/>
      <sz val="10"/>
      <name val="Arial Cyr"/>
      <family val="0"/>
    </font>
    <font>
      <sz val="8"/>
      <name val="Arial Cyr"/>
      <family val="0"/>
    </font>
    <font>
      <sz val="10"/>
      <name val="Arial"/>
      <family val="2"/>
    </font>
    <font>
      <b/>
      <sz val="12"/>
      <name val="Arial Cyr"/>
      <family val="0"/>
    </font>
    <font>
      <b/>
      <sz val="12"/>
      <name val="Times New Roman"/>
      <family val="1"/>
    </font>
    <font>
      <b/>
      <sz val="10"/>
      <name val="Arial"/>
      <family val="2"/>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5" fillId="0" borderId="0">
      <alignment/>
      <protection/>
    </xf>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Alignment="1">
      <alignment horizontal="center"/>
    </xf>
    <xf numFmtId="184" fontId="0" fillId="0" borderId="0" xfId="0" applyNumberFormat="1" applyBorder="1" applyAlignment="1">
      <alignment horizontal="center"/>
    </xf>
    <xf numFmtId="0" fontId="0" fillId="0" borderId="0" xfId="0" applyBorder="1" applyAlignment="1">
      <alignment horizont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1" xfId="0" applyNumberFormat="1" applyFont="1" applyBorder="1" applyAlignment="1">
      <alignment vertical="center"/>
    </xf>
    <xf numFmtId="0" fontId="1" fillId="0" borderId="11" xfId="0" applyFont="1" applyBorder="1" applyAlignment="1">
      <alignment vertical="center" wrapText="1"/>
    </xf>
    <xf numFmtId="184" fontId="1" fillId="0" borderId="11" xfId="0" applyNumberFormat="1" applyFont="1" applyBorder="1" applyAlignment="1">
      <alignment horizontal="center" vertical="center"/>
    </xf>
    <xf numFmtId="49" fontId="0" fillId="0" borderId="11" xfId="0" applyNumberFormat="1"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justify" vertical="center" wrapText="1"/>
    </xf>
    <xf numFmtId="0" fontId="0" fillId="0" borderId="11" xfId="0" applyBorder="1" applyAlignment="1">
      <alignment horizontal="justify" vertical="center" wrapText="1"/>
    </xf>
    <xf numFmtId="0" fontId="1" fillId="0" borderId="11" xfId="0" applyFont="1" applyBorder="1" applyAlignment="1">
      <alignment vertical="center"/>
    </xf>
    <xf numFmtId="0" fontId="1" fillId="0" borderId="0" xfId="0" applyFont="1" applyAlignment="1">
      <alignment/>
    </xf>
    <xf numFmtId="0" fontId="1" fillId="0" borderId="12" xfId="0" applyFont="1" applyBorder="1" applyAlignment="1">
      <alignment vertical="center"/>
    </xf>
    <xf numFmtId="0" fontId="6" fillId="0" borderId="11" xfId="0" applyFont="1" applyBorder="1" applyAlignment="1">
      <alignment horizontal="justify" vertical="center" wrapText="1"/>
    </xf>
    <xf numFmtId="0" fontId="0" fillId="0" borderId="12" xfId="0" applyFont="1" applyBorder="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5" fillId="0" borderId="13" xfId="0" applyFont="1" applyBorder="1" applyAlignment="1">
      <alignment/>
    </xf>
    <xf numFmtId="0" fontId="7" fillId="0" borderId="0" xfId="0" applyFont="1" applyAlignment="1">
      <alignment/>
    </xf>
    <xf numFmtId="0" fontId="8" fillId="0" borderId="0" xfId="0" applyFont="1" applyAlignment="1">
      <alignment/>
    </xf>
    <xf numFmtId="49" fontId="0" fillId="0" borderId="11" xfId="0" applyNumberFormat="1" applyFont="1" applyBorder="1" applyAlignment="1">
      <alignment vertical="center"/>
    </xf>
    <xf numFmtId="184" fontId="1" fillId="0" borderId="14" xfId="0" applyNumberFormat="1" applyFont="1" applyBorder="1" applyAlignment="1">
      <alignment horizontal="center" vertical="center"/>
    </xf>
    <xf numFmtId="184" fontId="0" fillId="0" borderId="14" xfId="0" applyNumberFormat="1" applyFont="1" applyBorder="1" applyAlignment="1">
      <alignment horizontal="center" vertical="center"/>
    </xf>
    <xf numFmtId="184" fontId="0" fillId="0" borderId="14" xfId="0" applyNumberFormat="1" applyBorder="1" applyAlignment="1">
      <alignment horizontal="center" vertical="center"/>
    </xf>
    <xf numFmtId="18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184" fontId="6" fillId="0" borderId="14" xfId="0" applyNumberFormat="1" applyFont="1" applyBorder="1" applyAlignment="1">
      <alignment horizontal="center" vertical="center" wrapText="1"/>
    </xf>
    <xf numFmtId="184" fontId="0" fillId="0" borderId="15" xfId="0" applyNumberFormat="1" applyBorder="1" applyAlignment="1">
      <alignment horizontal="center" vertical="center"/>
    </xf>
    <xf numFmtId="184" fontId="1" fillId="0" borderId="15" xfId="0" applyNumberFormat="1" applyFont="1" applyBorder="1" applyAlignment="1">
      <alignment horizontal="center" vertical="center"/>
    </xf>
    <xf numFmtId="184" fontId="0" fillId="0" borderId="15" xfId="0" applyNumberFormat="1" applyFont="1" applyBorder="1" applyAlignment="1">
      <alignment horizontal="center" vertical="center"/>
    </xf>
    <xf numFmtId="0" fontId="0" fillId="0" borderId="0" xfId="0" applyAlignment="1">
      <alignment horizontal="lef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10" fontId="1" fillId="0" borderId="11" xfId="55" applyNumberFormat="1"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0" xfId="0" applyFont="1" applyAlignment="1">
      <alignment horizontal="center"/>
    </xf>
    <xf numFmtId="0" fontId="0" fillId="0" borderId="0" xfId="0" applyAlignment="1">
      <alignment horizontal="left"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workbookViewId="0" topLeftCell="A1">
      <selection activeCell="C9" sqref="C9"/>
    </sheetView>
  </sheetViews>
  <sheetFormatPr defaultColWidth="9.00390625" defaultRowHeight="12.75"/>
  <cols>
    <col min="1" max="1" width="25.25390625" style="0" customWidth="1"/>
    <col min="2" max="2" width="36.875" style="0" customWidth="1"/>
    <col min="3" max="3" width="13.00390625" style="0" customWidth="1"/>
    <col min="4" max="4" width="12.75390625" style="0" customWidth="1"/>
    <col min="5" max="5" width="12.25390625" style="0" customWidth="1"/>
  </cols>
  <sheetData>
    <row r="1" spans="3:4" ht="21" customHeight="1">
      <c r="C1" s="39" t="s">
        <v>26</v>
      </c>
      <c r="D1">
        <v>1</v>
      </c>
    </row>
    <row r="2" spans="3:5" ht="60" customHeight="1">
      <c r="C2" s="46" t="s">
        <v>119</v>
      </c>
      <c r="D2" s="46"/>
      <c r="E2" s="46"/>
    </row>
    <row r="3" spans="1:5" ht="15.75">
      <c r="A3" s="45" t="s">
        <v>118</v>
      </c>
      <c r="B3" s="45"/>
      <c r="C3" s="45"/>
      <c r="D3" s="45"/>
      <c r="E3" s="45"/>
    </row>
    <row r="4" spans="3:4" ht="12.75">
      <c r="C4" s="3"/>
      <c r="D4" s="3" t="s">
        <v>15</v>
      </c>
    </row>
    <row r="5" spans="1:7" ht="30.75" customHeight="1">
      <c r="A5" s="48" t="s">
        <v>12</v>
      </c>
      <c r="B5" s="47" t="s">
        <v>13</v>
      </c>
      <c r="C5" s="47" t="s">
        <v>14</v>
      </c>
      <c r="D5" s="47"/>
      <c r="E5" s="47"/>
      <c r="F5" s="1"/>
      <c r="G5" s="1"/>
    </row>
    <row r="6" spans="1:7" ht="30.75" customHeight="1">
      <c r="A6" s="48"/>
      <c r="B6" s="47"/>
      <c r="C6" s="40" t="s">
        <v>111</v>
      </c>
      <c r="D6" s="41" t="s">
        <v>112</v>
      </c>
      <c r="E6" s="40" t="s">
        <v>113</v>
      </c>
      <c r="F6" s="1"/>
      <c r="G6" s="1"/>
    </row>
    <row r="7" spans="1:7" ht="12.75" customHeight="1">
      <c r="A7" s="6" t="s">
        <v>10</v>
      </c>
      <c r="B7" s="7" t="s">
        <v>11</v>
      </c>
      <c r="C7" s="10">
        <f>SUM(C8+C10+C15+C18+C19+C22+C23+C26+C27)</f>
        <v>126337.40000000001</v>
      </c>
      <c r="D7" s="10">
        <f>SUM(D8+D10+D15+D18+D19+D22+D23+D26+D27+D28)</f>
        <v>129388.1</v>
      </c>
      <c r="E7" s="42">
        <f>D7/C7</f>
        <v>1.0241472438090382</v>
      </c>
      <c r="F7" s="2"/>
      <c r="G7" s="2"/>
    </row>
    <row r="8" spans="1:7" ht="12.75">
      <c r="A8" s="8" t="s">
        <v>16</v>
      </c>
      <c r="B8" s="9" t="s">
        <v>0</v>
      </c>
      <c r="C8" s="10">
        <f>SUM(C9)</f>
        <v>96567</v>
      </c>
      <c r="D8" s="10">
        <f>SUM(D9)</f>
        <v>100906.3</v>
      </c>
      <c r="E8" s="42">
        <f aca="true" t="shared" si="0" ref="E8:E72">D8/C8</f>
        <v>1.044935640539729</v>
      </c>
      <c r="F8" s="2"/>
      <c r="G8" s="2"/>
    </row>
    <row r="9" spans="1:7" ht="12.75">
      <c r="A9" s="11" t="s">
        <v>35</v>
      </c>
      <c r="B9" s="12" t="s">
        <v>1</v>
      </c>
      <c r="C9" s="31">
        <v>96567</v>
      </c>
      <c r="D9" s="41">
        <v>100906.3</v>
      </c>
      <c r="E9" s="42">
        <f t="shared" si="0"/>
        <v>1.044935640539729</v>
      </c>
      <c r="F9" s="2"/>
      <c r="G9" s="2"/>
    </row>
    <row r="10" spans="1:7" ht="54" customHeight="1">
      <c r="A10" s="11" t="s">
        <v>42</v>
      </c>
      <c r="B10" s="9" t="s">
        <v>43</v>
      </c>
      <c r="C10" s="31">
        <v>1778.1</v>
      </c>
      <c r="D10" s="41">
        <v>1778.7</v>
      </c>
      <c r="E10" s="42">
        <f t="shared" si="0"/>
        <v>1.0003374388392106</v>
      </c>
      <c r="F10" s="2"/>
      <c r="G10" s="2"/>
    </row>
    <row r="11" spans="1:7" ht="89.25" hidden="1">
      <c r="A11" s="11" t="s">
        <v>44</v>
      </c>
      <c r="B11" s="12" t="s">
        <v>48</v>
      </c>
      <c r="C11" s="31">
        <v>0</v>
      </c>
      <c r="D11" s="41"/>
      <c r="E11" s="42" t="e">
        <f t="shared" si="0"/>
        <v>#DIV/0!</v>
      </c>
      <c r="F11" s="2"/>
      <c r="G11" s="2"/>
    </row>
    <row r="12" spans="1:7" ht="127.5" hidden="1">
      <c r="A12" s="11" t="s">
        <v>45</v>
      </c>
      <c r="B12" s="12" t="s">
        <v>49</v>
      </c>
      <c r="C12" s="31">
        <v>0</v>
      </c>
      <c r="D12" s="41"/>
      <c r="E12" s="42" t="e">
        <f t="shared" si="0"/>
        <v>#DIV/0!</v>
      </c>
      <c r="F12" s="2"/>
      <c r="G12" s="2"/>
    </row>
    <row r="13" spans="1:7" ht="102" hidden="1">
      <c r="A13" s="11" t="s">
        <v>46</v>
      </c>
      <c r="B13" s="12" t="s">
        <v>50</v>
      </c>
      <c r="C13" s="31">
        <v>0</v>
      </c>
      <c r="D13" s="41"/>
      <c r="E13" s="42" t="e">
        <f t="shared" si="0"/>
        <v>#DIV/0!</v>
      </c>
      <c r="F13" s="2"/>
      <c r="G13" s="2"/>
    </row>
    <row r="14" spans="1:7" ht="15" customHeight="1" hidden="1">
      <c r="A14" s="11" t="s">
        <v>47</v>
      </c>
      <c r="B14" s="12" t="s">
        <v>51</v>
      </c>
      <c r="C14" s="31">
        <v>0</v>
      </c>
      <c r="D14" s="41"/>
      <c r="E14" s="42" t="e">
        <f t="shared" si="0"/>
        <v>#DIV/0!</v>
      </c>
      <c r="F14" s="2"/>
      <c r="G14" s="2"/>
    </row>
    <row r="15" spans="1:7" ht="12.75">
      <c r="A15" s="8" t="s">
        <v>17</v>
      </c>
      <c r="B15" s="9" t="s">
        <v>2</v>
      </c>
      <c r="C15" s="30">
        <f>SUM(C16:C17)</f>
        <v>7126</v>
      </c>
      <c r="D15" s="30">
        <f>SUM(D16:D17)</f>
        <v>7145</v>
      </c>
      <c r="E15" s="42">
        <f t="shared" si="0"/>
        <v>1.0026662924501824</v>
      </c>
      <c r="F15" s="2"/>
      <c r="G15" s="2"/>
    </row>
    <row r="16" spans="1:7" ht="25.5">
      <c r="A16" s="11" t="s">
        <v>36</v>
      </c>
      <c r="B16" s="12" t="s">
        <v>3</v>
      </c>
      <c r="C16" s="31">
        <v>5726</v>
      </c>
      <c r="D16" s="41">
        <v>5732.9</v>
      </c>
      <c r="E16" s="42">
        <f t="shared" si="0"/>
        <v>1.0012050296891373</v>
      </c>
      <c r="F16" s="2"/>
      <c r="G16" s="2"/>
    </row>
    <row r="17" spans="1:7" ht="12.75">
      <c r="A17" s="11" t="s">
        <v>37</v>
      </c>
      <c r="B17" s="12" t="s">
        <v>4</v>
      </c>
      <c r="C17" s="31">
        <v>1400</v>
      </c>
      <c r="D17" s="41">
        <v>1412.1</v>
      </c>
      <c r="E17" s="42">
        <f t="shared" si="0"/>
        <v>1.0086428571428572</v>
      </c>
      <c r="F17" s="2"/>
      <c r="G17" s="2"/>
    </row>
    <row r="18" spans="1:7" ht="14.25" customHeight="1">
      <c r="A18" s="8" t="s">
        <v>38</v>
      </c>
      <c r="B18" s="9" t="s">
        <v>5</v>
      </c>
      <c r="C18" s="30">
        <v>955</v>
      </c>
      <c r="D18" s="41">
        <v>1004.3</v>
      </c>
      <c r="E18" s="42">
        <f t="shared" si="0"/>
        <v>1.0516230366492145</v>
      </c>
      <c r="F18" s="2"/>
      <c r="G18" s="2"/>
    </row>
    <row r="19" spans="1:7" ht="42.75" customHeight="1">
      <c r="A19" s="8" t="s">
        <v>18</v>
      </c>
      <c r="B19" s="9" t="s">
        <v>6</v>
      </c>
      <c r="C19" s="30">
        <f>SUM(C20:C21)</f>
        <v>6675</v>
      </c>
      <c r="D19" s="30">
        <f>SUM(D20:D21)</f>
        <v>6893.799999999999</v>
      </c>
      <c r="E19" s="42">
        <f t="shared" si="0"/>
        <v>1.0327790262172283</v>
      </c>
      <c r="F19" s="2"/>
      <c r="G19" s="2"/>
    </row>
    <row r="20" spans="1:7" ht="123.75" customHeight="1">
      <c r="A20" s="11" t="s">
        <v>74</v>
      </c>
      <c r="B20" s="12" t="s">
        <v>92</v>
      </c>
      <c r="C20" s="31">
        <v>6538</v>
      </c>
      <c r="D20" s="41">
        <v>6756.4</v>
      </c>
      <c r="E20" s="42">
        <f t="shared" si="0"/>
        <v>1.033404710920771</v>
      </c>
      <c r="F20" s="2"/>
      <c r="G20" s="2"/>
    </row>
    <row r="21" spans="1:7" ht="111" customHeight="1">
      <c r="A21" s="11" t="s">
        <v>39</v>
      </c>
      <c r="B21" s="12" t="s">
        <v>27</v>
      </c>
      <c r="C21" s="31">
        <v>137</v>
      </c>
      <c r="D21" s="41">
        <v>137.4</v>
      </c>
      <c r="E21" s="42">
        <f t="shared" si="0"/>
        <v>1.0029197080291972</v>
      </c>
      <c r="F21" s="2"/>
      <c r="G21" s="2"/>
    </row>
    <row r="22" spans="1:7" ht="25.5">
      <c r="A22" s="8" t="s">
        <v>19</v>
      </c>
      <c r="B22" s="9" t="s">
        <v>7</v>
      </c>
      <c r="C22" s="30">
        <v>300</v>
      </c>
      <c r="D22" s="41">
        <v>305</v>
      </c>
      <c r="E22" s="42">
        <f t="shared" si="0"/>
        <v>1.0166666666666666</v>
      </c>
      <c r="F22" s="2"/>
      <c r="G22" s="2"/>
    </row>
    <row r="23" spans="1:7" s="18" customFormat="1" ht="27.75" customHeight="1">
      <c r="A23" s="8" t="s">
        <v>32</v>
      </c>
      <c r="B23" s="9" t="s">
        <v>33</v>
      </c>
      <c r="C23" s="30">
        <f>SUM(C24:C25)</f>
        <v>11351.3</v>
      </c>
      <c r="D23" s="30">
        <f>SUM(D24:D25)</f>
        <v>9705.9</v>
      </c>
      <c r="E23" s="42">
        <f t="shared" si="0"/>
        <v>0.8550474395003216</v>
      </c>
      <c r="F23" s="2"/>
      <c r="G23" s="2"/>
    </row>
    <row r="24" spans="1:7" ht="62.25" customHeight="1">
      <c r="A24" s="11" t="s">
        <v>41</v>
      </c>
      <c r="B24" s="12" t="s">
        <v>30</v>
      </c>
      <c r="C24" s="32">
        <v>11255.3</v>
      </c>
      <c r="D24" s="41">
        <v>9608.9</v>
      </c>
      <c r="E24" s="42">
        <f t="shared" si="0"/>
        <v>0.8537222464083587</v>
      </c>
      <c r="F24" s="2"/>
      <c r="G24" s="2"/>
    </row>
    <row r="25" spans="1:7" ht="37.5" customHeight="1">
      <c r="A25" s="11" t="s">
        <v>107</v>
      </c>
      <c r="B25" s="12" t="s">
        <v>108</v>
      </c>
      <c r="C25" s="32">
        <v>96</v>
      </c>
      <c r="D25" s="41">
        <v>97</v>
      </c>
      <c r="E25" s="42">
        <f t="shared" si="0"/>
        <v>1.0104166666666667</v>
      </c>
      <c r="F25" s="2"/>
      <c r="G25" s="2"/>
    </row>
    <row r="26" spans="1:7" s="18" customFormat="1" ht="37.5" customHeight="1">
      <c r="A26" s="8" t="s">
        <v>40</v>
      </c>
      <c r="B26" s="9" t="s">
        <v>34</v>
      </c>
      <c r="C26" s="30">
        <v>565</v>
      </c>
      <c r="D26" s="41">
        <v>567</v>
      </c>
      <c r="E26" s="42">
        <f t="shared" si="0"/>
        <v>1.0035398230088495</v>
      </c>
      <c r="F26" s="2"/>
      <c r="G26" s="2"/>
    </row>
    <row r="27" spans="1:7" ht="25.5">
      <c r="A27" s="8" t="s">
        <v>20</v>
      </c>
      <c r="B27" s="9" t="s">
        <v>8</v>
      </c>
      <c r="C27" s="30">
        <v>1020</v>
      </c>
      <c r="D27" s="41">
        <v>1052.1</v>
      </c>
      <c r="E27" s="42">
        <f t="shared" si="0"/>
        <v>1.0314705882352941</v>
      </c>
      <c r="F27" s="2"/>
      <c r="G27" s="2"/>
    </row>
    <row r="28" spans="1:7" ht="12.75">
      <c r="A28" s="8" t="s">
        <v>21</v>
      </c>
      <c r="B28" s="9" t="s">
        <v>9</v>
      </c>
      <c r="C28" s="30" t="s">
        <v>106</v>
      </c>
      <c r="D28" s="41">
        <v>30</v>
      </c>
      <c r="E28" s="42" t="e">
        <f t="shared" si="0"/>
        <v>#VALUE!</v>
      </c>
      <c r="F28" s="2"/>
      <c r="G28" s="2"/>
    </row>
    <row r="29" spans="1:7" ht="12.75">
      <c r="A29" s="8" t="s">
        <v>28</v>
      </c>
      <c r="B29" s="9" t="s">
        <v>22</v>
      </c>
      <c r="C29" s="30">
        <f>SUM(C32+C39+C59+C30)</f>
        <v>192102.99999999997</v>
      </c>
      <c r="D29" s="30">
        <f>SUM(D32+D39+D59+D30+D70+D71)</f>
        <v>181381.79999999996</v>
      </c>
      <c r="E29" s="42">
        <f t="shared" si="0"/>
        <v>0.9441903562151553</v>
      </c>
      <c r="F29" s="2"/>
      <c r="G29" s="2"/>
    </row>
    <row r="30" spans="1:7" ht="27" customHeight="1">
      <c r="A30" s="8" t="s">
        <v>96</v>
      </c>
      <c r="B30" s="9" t="s">
        <v>99</v>
      </c>
      <c r="C30" s="30">
        <f>SUM(C31)</f>
        <v>3841.5</v>
      </c>
      <c r="D30" s="30">
        <f>SUM(D31)</f>
        <v>3841.5</v>
      </c>
      <c r="E30" s="42">
        <f t="shared" si="0"/>
        <v>1</v>
      </c>
      <c r="F30" s="2"/>
      <c r="G30" s="2"/>
    </row>
    <row r="31" spans="1:7" ht="152.25" customHeight="1">
      <c r="A31" s="29" t="s">
        <v>97</v>
      </c>
      <c r="B31" s="12" t="s">
        <v>98</v>
      </c>
      <c r="C31" s="30">
        <v>3841.5</v>
      </c>
      <c r="D31" s="41">
        <v>3841.5</v>
      </c>
      <c r="E31" s="42">
        <f t="shared" si="0"/>
        <v>1</v>
      </c>
      <c r="F31" s="2"/>
      <c r="G31" s="2"/>
    </row>
    <row r="32" spans="1:5" ht="33" customHeight="1">
      <c r="A32" s="17" t="s">
        <v>75</v>
      </c>
      <c r="B32" s="9" t="s">
        <v>24</v>
      </c>
      <c r="C32" s="30">
        <f>SUM(C33:C38)</f>
        <v>20333</v>
      </c>
      <c r="D32" s="30">
        <f>SUM(D33:D38)</f>
        <v>20332.8</v>
      </c>
      <c r="E32" s="42">
        <f t="shared" si="0"/>
        <v>0.9999901637731766</v>
      </c>
    </row>
    <row r="33" spans="1:5" ht="69.75" customHeight="1">
      <c r="A33" s="13" t="s">
        <v>76</v>
      </c>
      <c r="B33" s="16" t="s">
        <v>31</v>
      </c>
      <c r="C33" s="32">
        <v>1593.9</v>
      </c>
      <c r="D33" s="43">
        <v>1593.9</v>
      </c>
      <c r="E33" s="42">
        <f t="shared" si="0"/>
        <v>1</v>
      </c>
    </row>
    <row r="34" spans="1:5" ht="69.75" customHeight="1">
      <c r="A34" s="13" t="s">
        <v>76</v>
      </c>
      <c r="B34" s="16" t="s">
        <v>73</v>
      </c>
      <c r="C34" s="32">
        <v>252.9</v>
      </c>
      <c r="D34" s="43">
        <v>252.7</v>
      </c>
      <c r="E34" s="42">
        <f t="shared" si="0"/>
        <v>0.9992091735863977</v>
      </c>
    </row>
    <row r="35" spans="1:5" ht="69.75" customHeight="1">
      <c r="A35" s="13" t="s">
        <v>76</v>
      </c>
      <c r="B35" s="16" t="s">
        <v>77</v>
      </c>
      <c r="C35" s="32">
        <v>14345</v>
      </c>
      <c r="D35" s="43">
        <v>14345</v>
      </c>
      <c r="E35" s="42">
        <f t="shared" si="0"/>
        <v>1</v>
      </c>
    </row>
    <row r="36" spans="1:5" ht="195" customHeight="1">
      <c r="A36" s="13" t="s">
        <v>76</v>
      </c>
      <c r="B36" s="16" t="s">
        <v>93</v>
      </c>
      <c r="C36" s="32">
        <v>631.2</v>
      </c>
      <c r="D36" s="43">
        <v>631.2</v>
      </c>
      <c r="E36" s="42">
        <f t="shared" si="0"/>
        <v>1</v>
      </c>
    </row>
    <row r="37" spans="1:5" ht="175.5" customHeight="1">
      <c r="A37" s="13" t="s">
        <v>100</v>
      </c>
      <c r="B37" s="16" t="s">
        <v>101</v>
      </c>
      <c r="C37" s="32">
        <v>1710</v>
      </c>
      <c r="D37" s="43">
        <v>1710</v>
      </c>
      <c r="E37" s="42">
        <f t="shared" si="0"/>
        <v>1</v>
      </c>
    </row>
    <row r="38" spans="1:5" ht="152.25" customHeight="1">
      <c r="A38" s="13" t="s">
        <v>76</v>
      </c>
      <c r="B38" s="16" t="s">
        <v>102</v>
      </c>
      <c r="C38" s="32">
        <v>1800</v>
      </c>
      <c r="D38" s="43">
        <v>1800</v>
      </c>
      <c r="E38" s="42">
        <f t="shared" si="0"/>
        <v>1</v>
      </c>
    </row>
    <row r="39" spans="1:5" ht="29.25" customHeight="1">
      <c r="A39" s="17" t="s">
        <v>91</v>
      </c>
      <c r="B39" s="9" t="s">
        <v>23</v>
      </c>
      <c r="C39" s="30">
        <f>SUM(C40:C58)</f>
        <v>167315.49999999997</v>
      </c>
      <c r="D39" s="30">
        <f>SUM(D40:D58)</f>
        <v>156586.79999999996</v>
      </c>
      <c r="E39" s="42">
        <f t="shared" si="0"/>
        <v>0.9358774291682479</v>
      </c>
    </row>
    <row r="40" spans="1:5" ht="76.5">
      <c r="A40" s="13" t="s">
        <v>78</v>
      </c>
      <c r="B40" s="15" t="s">
        <v>67</v>
      </c>
      <c r="C40" s="33">
        <v>3310</v>
      </c>
      <c r="D40" s="43">
        <v>2960</v>
      </c>
      <c r="E40" s="42">
        <f t="shared" si="0"/>
        <v>0.8942598187311178</v>
      </c>
    </row>
    <row r="41" spans="1:5" ht="63.75">
      <c r="A41" s="13" t="s">
        <v>84</v>
      </c>
      <c r="B41" s="14" t="s">
        <v>72</v>
      </c>
      <c r="C41" s="33">
        <v>2239.7</v>
      </c>
      <c r="D41" s="43">
        <v>2234.7</v>
      </c>
      <c r="E41" s="42">
        <f t="shared" si="0"/>
        <v>0.9977675581551101</v>
      </c>
    </row>
    <row r="42" spans="1:5" ht="36" customHeight="1">
      <c r="A42" s="13" t="s">
        <v>84</v>
      </c>
      <c r="B42" s="14" t="s">
        <v>71</v>
      </c>
      <c r="C42" s="33">
        <v>1580.5</v>
      </c>
      <c r="D42" s="43">
        <v>1532.4</v>
      </c>
      <c r="E42" s="42">
        <f t="shared" si="0"/>
        <v>0.9695665928503638</v>
      </c>
    </row>
    <row r="43" spans="1:5" ht="204">
      <c r="A43" s="13" t="s">
        <v>82</v>
      </c>
      <c r="B43" s="15" t="s">
        <v>70</v>
      </c>
      <c r="C43" s="33">
        <v>7927.9</v>
      </c>
      <c r="D43" s="43">
        <v>7832.9</v>
      </c>
      <c r="E43" s="42">
        <f t="shared" si="0"/>
        <v>0.9880170032417159</v>
      </c>
    </row>
    <row r="44" spans="1:5" ht="145.5" customHeight="1">
      <c r="A44" s="13" t="s">
        <v>78</v>
      </c>
      <c r="B44" s="15" t="s">
        <v>83</v>
      </c>
      <c r="C44" s="33">
        <v>251</v>
      </c>
      <c r="D44" s="43">
        <v>228.1</v>
      </c>
      <c r="E44" s="42">
        <f t="shared" si="0"/>
        <v>0.9087649402390438</v>
      </c>
    </row>
    <row r="45" spans="1:5" ht="126.75" customHeight="1">
      <c r="A45" s="13" t="s">
        <v>78</v>
      </c>
      <c r="B45" s="15" t="s">
        <v>66</v>
      </c>
      <c r="C45" s="33">
        <v>15.6</v>
      </c>
      <c r="D45" s="43">
        <v>15</v>
      </c>
      <c r="E45" s="42">
        <f t="shared" si="0"/>
        <v>0.9615384615384616</v>
      </c>
    </row>
    <row r="46" spans="1:5" ht="106.5" customHeight="1">
      <c r="A46" s="13" t="s">
        <v>78</v>
      </c>
      <c r="B46" s="15" t="s">
        <v>52</v>
      </c>
      <c r="C46" s="33">
        <v>324.2</v>
      </c>
      <c r="D46" s="43">
        <v>324.2</v>
      </c>
      <c r="E46" s="42">
        <f t="shared" si="0"/>
        <v>1</v>
      </c>
    </row>
    <row r="47" spans="1:5" ht="94.5" customHeight="1">
      <c r="A47" s="13" t="s">
        <v>78</v>
      </c>
      <c r="B47" s="15" t="s">
        <v>54</v>
      </c>
      <c r="C47" s="33">
        <v>299.2</v>
      </c>
      <c r="D47" s="43">
        <v>299.2</v>
      </c>
      <c r="E47" s="42">
        <f t="shared" si="0"/>
        <v>1</v>
      </c>
    </row>
    <row r="48" spans="1:5" ht="122.25" customHeight="1">
      <c r="A48" s="13" t="s">
        <v>81</v>
      </c>
      <c r="B48" s="15" t="s">
        <v>55</v>
      </c>
      <c r="C48" s="33">
        <v>1218.2</v>
      </c>
      <c r="D48" s="43">
        <v>1218.2</v>
      </c>
      <c r="E48" s="42">
        <f t="shared" si="0"/>
        <v>1</v>
      </c>
    </row>
    <row r="49" spans="1:5" ht="108.75" customHeight="1">
      <c r="A49" s="13" t="s">
        <v>78</v>
      </c>
      <c r="B49" s="15" t="s">
        <v>86</v>
      </c>
      <c r="C49" s="34">
        <v>20115.6</v>
      </c>
      <c r="D49" s="43">
        <v>17773.8</v>
      </c>
      <c r="E49" s="42">
        <f t="shared" si="0"/>
        <v>0.883582890890652</v>
      </c>
    </row>
    <row r="50" spans="1:5" ht="165" customHeight="1">
      <c r="A50" s="13" t="s">
        <v>78</v>
      </c>
      <c r="B50" s="15" t="s">
        <v>87</v>
      </c>
      <c r="C50" s="34">
        <v>119241.5</v>
      </c>
      <c r="D50" s="43">
        <v>111856.8</v>
      </c>
      <c r="E50" s="42">
        <f t="shared" si="0"/>
        <v>0.9380693802073943</v>
      </c>
    </row>
    <row r="51" spans="1:5" ht="129" customHeight="1">
      <c r="A51" s="13" t="s">
        <v>78</v>
      </c>
      <c r="B51" s="15" t="s">
        <v>88</v>
      </c>
      <c r="C51" s="34">
        <v>4974.6</v>
      </c>
      <c r="D51" s="43">
        <v>4773.3</v>
      </c>
      <c r="E51" s="42">
        <f t="shared" si="0"/>
        <v>0.9595344349294416</v>
      </c>
    </row>
    <row r="52" spans="1:5" ht="178.5" customHeight="1">
      <c r="A52" s="13" t="s">
        <v>85</v>
      </c>
      <c r="B52" s="15" t="s">
        <v>69</v>
      </c>
      <c r="C52" s="33">
        <v>1150</v>
      </c>
      <c r="D52" s="43">
        <v>1008.2</v>
      </c>
      <c r="E52" s="42">
        <f t="shared" si="0"/>
        <v>0.8766956521739131</v>
      </c>
    </row>
    <row r="53" spans="1:5" ht="138" customHeight="1">
      <c r="A53" s="13" t="s">
        <v>78</v>
      </c>
      <c r="B53" s="15" t="s">
        <v>68</v>
      </c>
      <c r="C53" s="33">
        <v>3146.4</v>
      </c>
      <c r="D53" s="43">
        <v>3035.4</v>
      </c>
      <c r="E53" s="42">
        <f t="shared" si="0"/>
        <v>0.9647215865751335</v>
      </c>
    </row>
    <row r="54" spans="1:5" ht="106.5" customHeight="1">
      <c r="A54" s="13" t="s">
        <v>78</v>
      </c>
      <c r="B54" s="15" t="s">
        <v>53</v>
      </c>
      <c r="C54" s="33">
        <v>1117.9</v>
      </c>
      <c r="D54" s="43">
        <v>1091.4</v>
      </c>
      <c r="E54" s="42">
        <f t="shared" si="0"/>
        <v>0.9762948385365418</v>
      </c>
    </row>
    <row r="55" spans="1:5" ht="126.75" customHeight="1">
      <c r="A55" s="13" t="s">
        <v>78</v>
      </c>
      <c r="B55" s="15" t="s">
        <v>65</v>
      </c>
      <c r="C55" s="33">
        <v>172.5</v>
      </c>
      <c r="D55" s="43">
        <v>172.5</v>
      </c>
      <c r="E55" s="42">
        <f t="shared" si="0"/>
        <v>1</v>
      </c>
    </row>
    <row r="56" spans="1:5" ht="126.75" customHeight="1">
      <c r="A56" s="13" t="s">
        <v>78</v>
      </c>
      <c r="B56" s="15" t="s">
        <v>64</v>
      </c>
      <c r="C56" s="33">
        <v>62.5</v>
      </c>
      <c r="D56" s="43">
        <v>62.5</v>
      </c>
      <c r="E56" s="42">
        <f t="shared" si="0"/>
        <v>1</v>
      </c>
    </row>
    <row r="57" spans="1:5" ht="126.75" customHeight="1">
      <c r="A57" s="25" t="s">
        <v>78</v>
      </c>
      <c r="B57" s="15" t="s">
        <v>79</v>
      </c>
      <c r="C57" s="33">
        <v>133.9</v>
      </c>
      <c r="D57" s="43">
        <v>133.9</v>
      </c>
      <c r="E57" s="42">
        <f t="shared" si="0"/>
        <v>1</v>
      </c>
    </row>
    <row r="58" spans="1:5" ht="126.75" customHeight="1">
      <c r="A58" s="25" t="s">
        <v>78</v>
      </c>
      <c r="B58" s="15" t="s">
        <v>80</v>
      </c>
      <c r="C58" s="33">
        <v>34.3</v>
      </c>
      <c r="D58" s="43">
        <v>34.3</v>
      </c>
      <c r="E58" s="42">
        <f t="shared" si="0"/>
        <v>1</v>
      </c>
    </row>
    <row r="59" spans="1:5" ht="23.25" customHeight="1">
      <c r="A59" s="19" t="s">
        <v>89</v>
      </c>
      <c r="B59" s="20" t="s">
        <v>57</v>
      </c>
      <c r="C59" s="35">
        <f>SUM(C66:C69)</f>
        <v>613</v>
      </c>
      <c r="D59" s="35">
        <f>SUM(D66:D69)</f>
        <v>601.2</v>
      </c>
      <c r="E59" s="42">
        <f t="shared" si="0"/>
        <v>0.9807504078303426</v>
      </c>
    </row>
    <row r="60" spans="1:5" ht="111" customHeight="1" hidden="1">
      <c r="A60" s="13"/>
      <c r="B60" s="21"/>
      <c r="C60" s="32"/>
      <c r="D60" s="43"/>
      <c r="E60" s="42" t="e">
        <f t="shared" si="0"/>
        <v>#DIV/0!</v>
      </c>
    </row>
    <row r="61" spans="1:5" ht="12.75" customHeight="1" hidden="1">
      <c r="A61" s="17" t="s">
        <v>56</v>
      </c>
      <c r="B61" s="22" t="s">
        <v>58</v>
      </c>
      <c r="C61" s="30"/>
      <c r="D61" s="43"/>
      <c r="E61" s="42" t="e">
        <f t="shared" si="0"/>
        <v>#DIV/0!</v>
      </c>
    </row>
    <row r="62" spans="1:5" ht="55.5" customHeight="1" hidden="1">
      <c r="A62" s="23" t="s">
        <v>59</v>
      </c>
      <c r="B62" s="24" t="s">
        <v>60</v>
      </c>
      <c r="C62" s="36">
        <v>3531</v>
      </c>
      <c r="D62" s="43" t="s">
        <v>29</v>
      </c>
      <c r="E62" s="42" t="e">
        <f t="shared" si="0"/>
        <v>#VALUE!</v>
      </c>
    </row>
    <row r="63" spans="1:5" ht="66" customHeight="1" hidden="1">
      <c r="A63" s="25" t="s">
        <v>61</v>
      </c>
      <c r="B63" s="24" t="s">
        <v>62</v>
      </c>
      <c r="C63" s="36"/>
      <c r="D63" s="43"/>
      <c r="E63" s="42" t="e">
        <f t="shared" si="0"/>
        <v>#DIV/0!</v>
      </c>
    </row>
    <row r="64" spans="1:5" ht="0.75" customHeight="1" hidden="1">
      <c r="A64" s="19"/>
      <c r="B64" s="26"/>
      <c r="C64" s="37"/>
      <c r="D64" s="43"/>
      <c r="E64" s="42" t="e">
        <f t="shared" si="0"/>
        <v>#DIV/0!</v>
      </c>
    </row>
    <row r="65" spans="1:5" ht="52.5" customHeight="1" hidden="1">
      <c r="A65" s="23"/>
      <c r="B65" s="27"/>
      <c r="C65" s="38"/>
      <c r="D65" s="43"/>
      <c r="E65" s="42" t="e">
        <f t="shared" si="0"/>
        <v>#DIV/0!</v>
      </c>
    </row>
    <row r="66" spans="1:5" ht="66.75" customHeight="1">
      <c r="A66" s="25" t="s">
        <v>90</v>
      </c>
      <c r="B66" s="21" t="s">
        <v>63</v>
      </c>
      <c r="C66" s="38">
        <v>376.2</v>
      </c>
      <c r="D66" s="43">
        <v>376.2</v>
      </c>
      <c r="E66" s="42">
        <f t="shared" si="0"/>
        <v>1</v>
      </c>
    </row>
    <row r="67" spans="1:5" ht="171" customHeight="1">
      <c r="A67" s="25" t="s">
        <v>94</v>
      </c>
      <c r="B67" s="24" t="s">
        <v>95</v>
      </c>
      <c r="C67" s="38">
        <v>86.8</v>
      </c>
      <c r="D67" s="43">
        <v>75</v>
      </c>
      <c r="E67" s="42">
        <f t="shared" si="0"/>
        <v>0.8640552995391705</v>
      </c>
    </row>
    <row r="68" spans="1:5" ht="84.75" customHeight="1">
      <c r="A68" s="25" t="s">
        <v>103</v>
      </c>
      <c r="B68" s="24" t="s">
        <v>105</v>
      </c>
      <c r="C68" s="38">
        <v>100</v>
      </c>
      <c r="D68" s="43">
        <v>100</v>
      </c>
      <c r="E68" s="42">
        <f t="shared" si="0"/>
        <v>1</v>
      </c>
    </row>
    <row r="69" spans="1:5" ht="90.75" customHeight="1">
      <c r="A69" s="25" t="s">
        <v>104</v>
      </c>
      <c r="B69" s="24" t="s">
        <v>105</v>
      </c>
      <c r="C69" s="38">
        <v>50</v>
      </c>
      <c r="D69" s="43">
        <v>50</v>
      </c>
      <c r="E69" s="42">
        <f t="shared" si="0"/>
        <v>1</v>
      </c>
    </row>
    <row r="70" spans="1:5" ht="90.75" customHeight="1">
      <c r="A70" s="25" t="s">
        <v>114</v>
      </c>
      <c r="B70" s="24" t="s">
        <v>115</v>
      </c>
      <c r="C70" s="38"/>
      <c r="D70" s="44">
        <v>20</v>
      </c>
      <c r="E70" s="42" t="e">
        <f t="shared" si="0"/>
        <v>#DIV/0!</v>
      </c>
    </row>
    <row r="71" spans="1:5" ht="90.75" customHeight="1">
      <c r="A71" s="25" t="s">
        <v>116</v>
      </c>
      <c r="B71" s="24" t="s">
        <v>117</v>
      </c>
      <c r="C71" s="38"/>
      <c r="D71" s="44">
        <v>-0.5</v>
      </c>
      <c r="E71" s="42" t="e">
        <f t="shared" si="0"/>
        <v>#DIV/0!</v>
      </c>
    </row>
    <row r="72" spans="1:5" ht="15" customHeight="1">
      <c r="A72" s="13"/>
      <c r="B72" s="17" t="s">
        <v>25</v>
      </c>
      <c r="C72" s="30">
        <f>SUM(C7+C29)</f>
        <v>318440.39999999997</v>
      </c>
      <c r="D72" s="30">
        <f>SUM(D7+D29)</f>
        <v>310769.89999999997</v>
      </c>
      <c r="E72" s="42">
        <f t="shared" si="0"/>
        <v>0.975912290023502</v>
      </c>
    </row>
    <row r="73" spans="1:3" ht="12.75">
      <c r="A73" s="1"/>
      <c r="B73" s="1"/>
      <c r="C73" s="4"/>
    </row>
    <row r="74" spans="2:3" ht="12.75">
      <c r="B74" s="1"/>
      <c r="C74" s="4"/>
    </row>
    <row r="75" spans="1:3" ht="26.25">
      <c r="A75" s="5" t="s">
        <v>109</v>
      </c>
      <c r="B75" s="1"/>
      <c r="C75" s="28" t="s">
        <v>110</v>
      </c>
    </row>
    <row r="76" spans="1:3" ht="12.75">
      <c r="A76" s="1"/>
      <c r="B76" s="1"/>
      <c r="C76" s="4"/>
    </row>
    <row r="77" spans="1:3" ht="12.75">
      <c r="A77" s="5"/>
      <c r="B77" s="1"/>
      <c r="C77" s="4"/>
    </row>
    <row r="78" spans="1:3" ht="12.75">
      <c r="A78" s="1"/>
      <c r="B78" s="1"/>
      <c r="C78" s="4"/>
    </row>
    <row r="79" spans="1:3" ht="12.75">
      <c r="A79" s="1"/>
      <c r="B79" s="1"/>
      <c r="C79" s="4"/>
    </row>
  </sheetData>
  <sheetProtection/>
  <mergeCells count="5">
    <mergeCell ref="A3:E3"/>
    <mergeCell ref="C2:E2"/>
    <mergeCell ref="C5:E5"/>
    <mergeCell ref="A5:A6"/>
    <mergeCell ref="B5:B6"/>
  </mergeCells>
  <printOptions/>
  <pageMargins left="0.66" right="0.16" top="0.49" bottom="0.31" header="0.56" footer="0.3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leha</dc:creator>
  <cp:keywords/>
  <dc:description/>
  <cp:lastModifiedBy>Юрий</cp:lastModifiedBy>
  <cp:lastPrinted>2019-05-30T07:26:02Z</cp:lastPrinted>
  <dcterms:created xsi:type="dcterms:W3CDTF">2007-08-21T07:10:43Z</dcterms:created>
  <dcterms:modified xsi:type="dcterms:W3CDTF">2019-06-17T06:30:09Z</dcterms:modified>
  <cp:category/>
  <cp:version/>
  <cp:contentType/>
  <cp:contentStatus/>
</cp:coreProperties>
</file>