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275" windowHeight="9720" activeTab="0"/>
  </bookViews>
  <sheets>
    <sheet name="26.02.10" sheetId="1" r:id="rId1"/>
  </sheets>
  <definedNames/>
  <calcPr fullCalcOnLoad="1"/>
</workbook>
</file>

<file path=xl/sharedStrings.xml><?xml version="1.0" encoding="utf-8"?>
<sst xmlns="http://schemas.openxmlformats.org/spreadsheetml/2006/main" count="165" uniqueCount="143">
  <si>
    <t>Налоги на прибыль, доходы</t>
  </si>
  <si>
    <t>Налог на доходы физ.лиц</t>
  </si>
  <si>
    <t>Налоги на совокупный доход</t>
  </si>
  <si>
    <t xml:space="preserve">Единый налог на вмененный доход для отдельных видов деятельности </t>
  </si>
  <si>
    <t>Единый сельскохозяйственный налог</t>
  </si>
  <si>
    <t>Государственная пошлина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</si>
  <si>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</si>
  <si>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</si>
  <si>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Штрафы, санкции,возмещение ущерба</t>
  </si>
  <si>
    <t>Прочие неналоговые доходы</t>
  </si>
  <si>
    <t>000 1 00 00000 00 0000 000</t>
  </si>
  <si>
    <t>ДОХОДЫ</t>
  </si>
  <si>
    <t>Код бюджетной классификации</t>
  </si>
  <si>
    <t>Наименование</t>
  </si>
  <si>
    <t>Сумма</t>
  </si>
  <si>
    <t>000 1 01 00000 00 0000 000</t>
  </si>
  <si>
    <t>000 1 05 00000 00 0000 000</t>
  </si>
  <si>
    <t>000 1 11 00000 00 0000 000</t>
  </si>
  <si>
    <t>000 1 12 00000 00 0000 000</t>
  </si>
  <si>
    <t>000 1 16 00000 00 0000 000</t>
  </si>
  <si>
    <t>000 1 17 00000 00 0000 000</t>
  </si>
  <si>
    <t>БЕЗВОЗМЕЗДНЫЕ ПОСТУПЛЕНИЯ</t>
  </si>
  <si>
    <t>Субвенции от других бюджетов бюджетной системы РФ</t>
  </si>
  <si>
    <t>Субсидии от других бюджетов бюджетной системы РФ</t>
  </si>
  <si>
    <t>ИТОГО ДОХОДОВ</t>
  </si>
  <si>
    <t xml:space="preserve">Доходы от сдачи в аренду имущества , находящегося в оперативном управлении органов управления муниципальных районов и созданных ими учреждений и в хозяйственном ведении муниуципальных унитарных предприятий </t>
  </si>
  <si>
    <t>000 200 00000 00 0000 000</t>
  </si>
  <si>
    <t>Прочие доходы от оказания платных услуг(работ) получателями средств бюджетов муниципальных районов</t>
  </si>
  <si>
    <t>Субсидия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t>
  </si>
  <si>
    <t>000 1 13 00000 00 0000 000</t>
  </si>
  <si>
    <t>Доходы от оказания платных услуг(работ) и компенсации затрат государства</t>
  </si>
  <si>
    <t>Доходы от продажи материальных и нематериальных активов</t>
  </si>
  <si>
    <t>182 1 01 02000 01 0000 110</t>
  </si>
  <si>
    <t>182 1 05 02000 02 0000 110</t>
  </si>
  <si>
    <t>182 1 05 03000 01 0000 110</t>
  </si>
  <si>
    <t>182 1 08 00000 00 0000 000</t>
  </si>
  <si>
    <t>902 1 11 05035 05 0000 120</t>
  </si>
  <si>
    <t>902 1 14 00000 00 0000 000</t>
  </si>
  <si>
    <t>000 1 13 01995 05 0000 130</t>
  </si>
  <si>
    <t>Налог, взимаемый в связи с применением патентной системы налогообложения, зачисляемый в бюджеты муниципальных районов</t>
  </si>
  <si>
    <t>000 1 03 00000 01 0000 110</t>
  </si>
  <si>
    <t>Налоги на товары (работы, услуги), реализуемые на территории Российской Федерации</t>
  </si>
  <si>
    <t>000 1 03 02230 05 0000 110</t>
  </si>
  <si>
    <t>000 1 03 02240 05 0000 110</t>
  </si>
  <si>
    <t>000 1 03 02250 05 0000 110</t>
  </si>
  <si>
    <t>000 1 03 02260 05 0000 110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</si>
  <si>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</si>
  <si>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</si>
  <si>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</si>
  <si>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</si>
  <si>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Субвенции на  создание, исполнение функций и  обеспечение деятельности муниципальных комиссий   по делам несовершеннолетних  и защите их прав </t>
  </si>
  <si>
    <t>Субвенции на  организацию   и осуществление деятельности по опеке и попечительству</t>
  </si>
  <si>
    <t>Субвенции на осуществление государственных полномочий Волгоградской облсти по   организационному обеспечению деятельности территориальных административных комиссий</t>
  </si>
  <si>
    <t>000 202 04000 00 0000 151</t>
  </si>
  <si>
    <t>Иные межбюджетные трансферты</t>
  </si>
  <si>
    <t>Иные межбюджетные трасферты</t>
  </si>
  <si>
    <t>000 202 04014 05 0000 151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</si>
  <si>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</si>
  <si>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000 202 04025 05 0000 151</t>
  </si>
  <si>
    <t>Межбюджетные трансферты на комплектование книжных фондов библиотек муниципальных образований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</si>
  <si>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</si>
  <si>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902 1 11 05025 10 0000 120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</si>
  <si>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</si>
  <si>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Субвенции на осуществление государственных полномочий Волгоградской области по хранению,  комплектованию, учету и использованию  архивных документов и архивных фондов, отнесенных к составу архивного фонда Волгоградской области</t>
  </si>
  <si>
    <t>Субвенции на реализацию Закона Волгоградской области от 10 ноября 2005 г.№1111-ОД"Об организации питания обучающихся (1-11классы) в общеобразовательных организациях Волгоградской области</t>
  </si>
  <si>
    <t>Субвенции на оплату жилого помещения и отдельных видов коммунальных услуг, предоставляемых педагогическим работникам образовательных организаций, проживающим в Волгорадской области и работающим в  сельских населенных пунктах, рабочих поселках (поселках городского типа) на территории Волгоградской области</t>
  </si>
  <si>
    <t>Субвенции на выплату  компенсации части родительской платы за присмотр и уход за детьми в образовательных организациях,реализующих образовательную программу дошкольного образования</t>
  </si>
  <si>
    <t xml:space="preserve">Субвенции на предоставление субсидий гражданам на оплату
жилого помещения и коммунальных услуг в соответствии
с Законом Волгоградской области от 12 декабря 2005 г.
N 1145-ОД "О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
</t>
  </si>
  <si>
    <t xml:space="preserve">    Субвенция  на выплату пособий по опеке и попечительству</t>
  </si>
  <si>
    <t xml:space="preserve">     Субвенция на вознаграждение за труд приемным родителям (патронатному воспитателю), и предоставление им мер социальной поддержки </t>
  </si>
  <si>
    <t>Субсидии  бюджетам муниципальных о бразований для решения отдельных вопросов местного значения в сфере дополнительного образования детей</t>
  </si>
  <si>
    <t>902 1 11 05013 05 0000 120</t>
  </si>
  <si>
    <t xml:space="preserve">Субсидия на обеспечение сбалансированности местных бюджетов бюджетам муниципальных образований </t>
  </si>
  <si>
    <t xml:space="preserve">Субвенции на компенсацию (возмещение) выпадающих доходов ресурсоснабжающих организаций, связанных с применением ими социальных тарифов (цен) на коммунальные ресурсы (услуги) и услуги технического водоснабжения, поставляемые населению </t>
  </si>
  <si>
    <t xml:space="preserve">Субвенции на предоставление мер социальной поддержки
по оплате жилого помещения и коммунальных услуг специалистам
учреждений культуры (библиотек, музеев, учреждений клубного
типа) и учреждений кинематографии, работающим и проживающим
в сельской местности, рабочих поселках (поселках городского
типа) на территории Волгоградской области
</t>
  </si>
  <si>
    <t xml:space="preserve">Субвенции на осуществление образовательного процесса по реализации образовательных программ начального общего, основного общего, 
среднего общего образования муниципальными общеобразовательными организациями
Субвенции на осуществление образовательного процесса по реализации образовательных программ начального общего, основного общего, 
среднего общего образования муниципальными общеобразовательными организациями
</t>
  </si>
  <si>
    <t>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</si>
  <si>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</si>
  <si>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182 1 05 04020 02 0000 110</t>
  </si>
  <si>
    <t>Налог,взимаемый в связи с применением упрощенной системы налогооблажения</t>
  </si>
  <si>
    <t>183 1 05 01000 01 0000 110</t>
  </si>
  <si>
    <t>000 202 20000 00 0000 150</t>
  </si>
  <si>
    <t>000 202 29999 05 0000 150</t>
  </si>
  <si>
    <t>000 202 30000 00 0000 150</t>
  </si>
  <si>
    <t>000 202 30024 05 0000 150</t>
  </si>
  <si>
    <t>000 202 30027 05 0000 150</t>
  </si>
  <si>
    <t>000 202 30022 05 0000 150</t>
  </si>
  <si>
    <t>000 202 30029 05 0000 150</t>
  </si>
  <si>
    <t>000 202 40000 00 0000 150</t>
  </si>
  <si>
    <t>000 202 40014 05 0000 150</t>
  </si>
  <si>
    <t>Субсидии бюджетам муниципальных районов и городских округов Волгоградской области на софинансирование расходных обязательств, возникающих в связи с доведением до сведения жителей муниципальных районов и (или) городских округов Волгоградской области официальной информации о социально-экономическом и культурном развитии муниципального района и (или) городского округа Волгоградской области, о развитии его общественной инфраструктуры и иной официальной информации</t>
  </si>
  <si>
    <t>000 202 20041 05 0000 150</t>
  </si>
  <si>
    <t xml:space="preserve">Субсидии бюджетам муниципальных образований Волгоградской областина реализацию мероприятий в сфере дорожной деятельности 
на 2020 год и на плановый период 2021 и 2022 годов
</t>
  </si>
  <si>
    <t>Субсидии бюджетам муниципальных образований Волгоградской области на реализацию мероприятий, связанных с организацией освещения улично-дорожной сети населенных пунктов на 2020 год и на плановый период 2021 и 2022 годов</t>
  </si>
  <si>
    <t xml:space="preserve">Субвенция на проведение
Всероссийской переписи населения 2020 года
</t>
  </si>
  <si>
    <t>000 202 35469 05 0000 150</t>
  </si>
  <si>
    <t>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образовательных организаций Волгоградской области на 2020 год и на плановый период 2021 и 2022 годов</t>
  </si>
  <si>
    <t xml:space="preserve">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 а также на выполнение необходимых для этого работ в зданиях муниципальных образовательных организаций Волгоградской области на 2020 год и на плановый период 2021 и 2022 годов
</t>
  </si>
  <si>
    <t>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 на 2020 год и на плановый период 2021 и 2022 годов</t>
  </si>
  <si>
    <t xml:space="preserve">Субсидия   из обл. бюджета бюджетам мун. образований  на приобретение и замену оконных блоков и выполнение  необходимых для этого  работ в зданиях  муниц. образоват. организациях </t>
  </si>
  <si>
    <t>Субсидия из областного бюджета на развитие муниципальных домов культуры</t>
  </si>
  <si>
    <t>000 202 25576 05 0000 150</t>
  </si>
  <si>
    <t>000 202 25497 05 0000 150</t>
  </si>
  <si>
    <t>Субсидия на обеспечение комплексного развития сельских территорий</t>
  </si>
  <si>
    <t>Субсидия Молодой семье доступное жилье</t>
  </si>
  <si>
    <t>000 202 10000 00 0000 150</t>
  </si>
  <si>
    <t>Дотации бюджетам муниципальных районов</t>
  </si>
  <si>
    <t>000 202 15002 05 0000 150</t>
  </si>
  <si>
    <t xml:space="preserve">Дотация бюджетам муниципальных районов (городских округов) Волгоградской области на поддержку мер по обеспечению сбалансированности местных бюджетов для решения отдельных вопросов местного значения в связи с предотвращением влияния ухудшения экономической ситуации на исполнение органами местного самоуправления муниципальных образований Волгоградской области полномочий по вопросам местного значения
</t>
  </si>
  <si>
    <t>Иные межбюджетные трансферты, передаваемые бюджетам муниципальных районов на реализацию социальных гарантий молодым специалистам, работающим в сельской местности</t>
  </si>
  <si>
    <t>000 202 49999 05 0000 150</t>
  </si>
  <si>
    <t>Субвенция бюджетам муниципальных районов Волгоградской области на ежемесячное денежное вознаграждение  за классное руководство педагогическим рабртникам государственных общеобразовательных организаций</t>
  </si>
  <si>
    <t>000 202 45303 05 0000 150</t>
  </si>
  <si>
    <t>Субсидия из областного бюджета муниципальным образованиям на реализацию проектов местных инициатив населения</t>
  </si>
  <si>
    <t>000 207 05030 05 0000 150</t>
  </si>
  <si>
    <t>000 202 45160 05 0000 150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</si>
  <si>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уровня(опрос граждан по переводу времени)</t>
  </si>
  <si>
    <t>000 202 35903 05 000 150</t>
  </si>
  <si>
    <t>Субвенции на осуществление переданных органам местного самоуправления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</si>
  <si>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Прочие безвозмездные поступления в бюджет муниципального района (средства населения по проектам местных инициатив)</t>
  </si>
  <si>
    <t>000 202 25304 05 0000 150</t>
  </si>
  <si>
    <t>Субсидия на организацию бесплатного горячего питания обучающихся общеобразовательных учреждениях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</si>
  <si>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</si>
  <si>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902 1 11 09045 05 0000 120</t>
  </si>
  <si>
    <t>Отчет о поступлении доходов в районный бюджет за 2020 год</t>
  </si>
  <si>
    <t>План</t>
  </si>
  <si>
    <t>Исполнение</t>
  </si>
  <si>
    <t>Процент исполнения</t>
  </si>
  <si>
    <t xml:space="preserve">Председатель Клетской районной Думы </t>
  </si>
  <si>
    <t>Г.В. Лыгина</t>
  </si>
  <si>
    <t>000 202 49001 05 0000 150</t>
  </si>
  <si>
    <t>000 202 45555 05 0000 150</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</si>
  <si>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</si>
  <si>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</si>
  <si>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000 219 00000 05 0000 150</t>
  </si>
  <si>
    <t>000 218 00000 05 0000 150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</si>
  <si>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</si>
  <si>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Иные межбюджетные трансферты, выплаты стимулирующего характера за дополнительные нагрузки работникам ЗАГС</t>
  </si>
  <si>
    <t xml:space="preserve"> Приложение № 1 к  проекту решения  Клетской районной Думы от  . .2021 г. № /   "Об исполнении районного бюджета за 2020 год"  </t>
  </si>
  <si>
    <t>рублей</t>
  </si>
  <si>
    <t xml:space="preserve">        тыс.</t>
  </si>
  <si>
    <t>Глава Клетского муниципального района</t>
  </si>
  <si>
    <t>А.Н. Игнатченко</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</si>
</sst>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_ ;[Red]\-0.00\ "/>
    <numFmt numFmtId="178" formatCode="0.0%"/>
  </numFmts>
  <fonts count="43">
    <font>
      <sz val="10"/>
      <name val="Arial Cyr"/>
      <family val="0"/>
    </font>
    <font>
      <b/>
      <sz val="10"/>
      <name val="Arial Cyr"/>
      <family val="0"/>
    </font>
    <font>
      <sz val="8"/>
      <name val="Arial Cyr"/>
      <family val="0"/>
    </font>
    <font>
      <sz val="10"/>
      <name val="Arial"/>
      <family val="2"/>
    </font>
    <font>
      <b/>
      <sz val="12"/>
      <name val="Arial Cyr"/>
      <family val="0"/>
    </font>
    <font>
      <b/>
      <sz val="12"/>
      <name val="Times New Roman"/>
      <family val="1"/>
    </font>
    <font>
      <b/>
      <sz val="10"/>
      <name val="Arial"/>
      <family val="2"/>
    </font>
    <font>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5" fillId="0" borderId="0">
      <alignment/>
      <protection/>
    </xf>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50">
    <xf numFmtId="0" fontId="0" fillId="0" borderId="0" xfId="0" applyAlignment="1">
      <alignment/>
    </xf>
    <xf numFmtId="0" fontId="0" fillId="0" borderId="0" xfId="0" applyBorder="1" applyAlignment="1">
      <alignment/>
    </xf>
    <xf numFmtId="0" fontId="1" fillId="0" borderId="0" xfId="0" applyFont="1" applyBorder="1" applyAlignment="1">
      <alignment/>
    </xf>
    <xf numFmtId="0" fontId="0" fillId="0" borderId="0" xfId="0" applyAlignment="1">
      <alignment horizontal="center"/>
    </xf>
    <xf numFmtId="176" fontId="0" fillId="0" borderId="0" xfId="0" applyNumberFormat="1" applyBorder="1" applyAlignment="1">
      <alignment horizontal="center"/>
    </xf>
    <xf numFmtId="0" fontId="0" fillId="0" borderId="0" xfId="0" applyBorder="1" applyAlignment="1">
      <alignment horizontal="center" wrapText="1"/>
    </xf>
    <xf numFmtId="0" fontId="1" fillId="0" borderId="10" xfId="0" applyFont="1" applyBorder="1" applyAlignment="1">
      <alignment vertical="center" wrapText="1"/>
    </xf>
    <xf numFmtId="0" fontId="1" fillId="0" borderId="0" xfId="0" applyFont="1" applyAlignment="1">
      <alignment vertical="center"/>
    </xf>
    <xf numFmtId="49" fontId="1" fillId="0" borderId="11" xfId="0" applyNumberFormat="1" applyFont="1" applyBorder="1" applyAlignment="1">
      <alignment vertical="center"/>
    </xf>
    <xf numFmtId="0" fontId="1" fillId="0" borderId="11" xfId="0" applyFont="1" applyBorder="1" applyAlignment="1">
      <alignment vertical="center" wrapText="1"/>
    </xf>
    <xf numFmtId="49" fontId="0" fillId="0" borderId="11" xfId="0" applyNumberFormat="1" applyBorder="1" applyAlignment="1">
      <alignment vertical="center"/>
    </xf>
    <xf numFmtId="0" fontId="0" fillId="0" borderId="11" xfId="0" applyBorder="1" applyAlignment="1">
      <alignment vertical="center" wrapText="1"/>
    </xf>
    <xf numFmtId="0" fontId="0" fillId="0" borderId="11" xfId="0" applyBorder="1" applyAlignment="1">
      <alignment vertical="center"/>
    </xf>
    <xf numFmtId="0" fontId="3" fillId="0" borderId="11" xfId="0" applyFont="1" applyBorder="1" applyAlignment="1">
      <alignment vertical="center" wrapText="1"/>
    </xf>
    <xf numFmtId="0" fontId="3" fillId="0" borderId="11" xfId="0" applyFont="1" applyBorder="1" applyAlignment="1">
      <alignment horizontal="justify" vertical="center" wrapText="1"/>
    </xf>
    <xf numFmtId="0" fontId="0" fillId="0" borderId="11" xfId="0" applyBorder="1" applyAlignment="1">
      <alignment horizontal="justify" vertical="center" wrapText="1"/>
    </xf>
    <xf numFmtId="0" fontId="1" fillId="0" borderId="11" xfId="0" applyFont="1" applyBorder="1" applyAlignment="1">
      <alignment vertical="center"/>
    </xf>
    <xf numFmtId="0" fontId="1" fillId="0" borderId="0" xfId="0" applyFont="1" applyAlignment="1">
      <alignment/>
    </xf>
    <xf numFmtId="0" fontId="1" fillId="0" borderId="12" xfId="0" applyFont="1" applyBorder="1" applyAlignment="1">
      <alignment vertical="center"/>
    </xf>
    <xf numFmtId="0" fontId="6" fillId="0" borderId="11" xfId="0" applyFont="1" applyBorder="1" applyAlignment="1">
      <alignment horizontal="justify" vertical="center" wrapText="1"/>
    </xf>
    <xf numFmtId="0" fontId="0" fillId="0" borderId="12" xfId="0" applyFont="1" applyBorder="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xf>
    <xf numFmtId="0" fontId="0" fillId="0" borderId="12" xfId="0" applyBorder="1" applyAlignment="1">
      <alignment vertical="center" wrapText="1"/>
    </xf>
    <xf numFmtId="0" fontId="0" fillId="0" borderId="12" xfId="0" applyBorder="1" applyAlignment="1">
      <alignment vertical="center"/>
    </xf>
    <xf numFmtId="0" fontId="5" fillId="0" borderId="13" xfId="0" applyFont="1" applyBorder="1" applyAlignment="1">
      <alignment/>
    </xf>
    <xf numFmtId="0" fontId="7" fillId="0" borderId="0" xfId="0" applyFont="1" applyAlignment="1">
      <alignment/>
    </xf>
    <xf numFmtId="0" fontId="8" fillId="0" borderId="0" xfId="0" applyFont="1" applyAlignment="1">
      <alignment/>
    </xf>
    <xf numFmtId="0" fontId="0" fillId="0" borderId="11" xfId="0" applyFont="1" applyBorder="1" applyAlignment="1">
      <alignment vertical="center" wrapText="1"/>
    </xf>
    <xf numFmtId="49" fontId="0" fillId="0" borderId="11" xfId="0" applyNumberFormat="1" applyFont="1" applyBorder="1" applyAlignment="1">
      <alignment vertical="center"/>
    </xf>
    <xf numFmtId="0" fontId="0" fillId="0" borderId="11" xfId="0" applyNumberFormat="1" applyBorder="1" applyAlignment="1">
      <alignment vertical="center" wrapText="1"/>
    </xf>
    <xf numFmtId="0" fontId="0" fillId="0" borderId="0" xfId="0" applyFill="1" applyBorder="1" applyAlignment="1">
      <alignment vertical="center"/>
    </xf>
    <xf numFmtId="176" fontId="1" fillId="0" borderId="14" xfId="0" applyNumberFormat="1" applyFont="1" applyBorder="1" applyAlignment="1">
      <alignment horizontal="center" vertical="center"/>
    </xf>
    <xf numFmtId="176" fontId="1" fillId="0" borderId="15" xfId="0" applyNumberFormat="1" applyFont="1" applyBorder="1" applyAlignment="1">
      <alignment horizontal="center" vertical="center"/>
    </xf>
    <xf numFmtId="176" fontId="0" fillId="0" borderId="15" xfId="0" applyNumberFormat="1" applyFont="1" applyBorder="1" applyAlignment="1">
      <alignment horizontal="center" vertical="center"/>
    </xf>
    <xf numFmtId="176" fontId="0" fillId="0" borderId="15" xfId="0" applyNumberFormat="1" applyBorder="1" applyAlignment="1">
      <alignment horizontal="center" vertical="center"/>
    </xf>
    <xf numFmtId="176" fontId="0" fillId="0" borderId="15" xfId="0" applyNumberFormat="1" applyFont="1" applyBorder="1" applyAlignment="1">
      <alignment horizontal="center" vertical="center"/>
    </xf>
    <xf numFmtId="176" fontId="3" fillId="0" borderId="15" xfId="0" applyNumberFormat="1" applyFont="1" applyBorder="1" applyAlignment="1">
      <alignment horizontal="center" vertical="center" wrapText="1"/>
    </xf>
    <xf numFmtId="0" fontId="3" fillId="0" borderId="15" xfId="0" applyFont="1" applyBorder="1" applyAlignment="1">
      <alignment horizontal="center" vertical="center" wrapText="1"/>
    </xf>
    <xf numFmtId="176" fontId="6" fillId="0" borderId="15" xfId="0" applyNumberFormat="1" applyFont="1" applyBorder="1" applyAlignment="1">
      <alignment horizontal="center" vertical="center" wrapText="1"/>
    </xf>
    <xf numFmtId="176" fontId="0" fillId="0" borderId="16" xfId="0" applyNumberFormat="1" applyBorder="1" applyAlignment="1">
      <alignment horizontal="center" vertical="center"/>
    </xf>
    <xf numFmtId="176" fontId="1" fillId="0" borderId="16" xfId="0" applyNumberFormat="1" applyFont="1" applyBorder="1" applyAlignment="1">
      <alignment horizontal="center" vertical="center"/>
    </xf>
    <xf numFmtId="176" fontId="0" fillId="0" borderId="16" xfId="0" applyNumberFormat="1" applyFont="1" applyBorder="1" applyAlignment="1">
      <alignment horizontal="center" vertical="center"/>
    </xf>
    <xf numFmtId="0" fontId="1" fillId="0" borderId="11" xfId="0" applyFont="1" applyBorder="1" applyAlignment="1">
      <alignment horizontal="center" vertical="center" wrapText="1"/>
    </xf>
    <xf numFmtId="176" fontId="1"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4" fillId="0" borderId="0" xfId="0" applyFont="1" applyAlignment="1">
      <alignment horizontal="center"/>
    </xf>
    <xf numFmtId="0" fontId="0" fillId="0" borderId="0" xfId="0" applyAlignment="1">
      <alignment horizontal="center" vertical="top" wrapText="1"/>
    </xf>
    <xf numFmtId="0" fontId="1" fillId="0" borderId="11" xfId="0" applyFont="1" applyBorder="1" applyAlignment="1">
      <alignment horizontal="center" vertical="center" wrapText="1"/>
    </xf>
    <xf numFmtId="49" fontId="1" fillId="0" borderId="11" xfId="0" applyNumberFormat="1"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тиль 1"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1"/>
  <sheetViews>
    <sheetView tabSelected="1" workbookViewId="0" topLeftCell="A78">
      <selection activeCell="B84" sqref="B84"/>
    </sheetView>
  </sheetViews>
  <sheetFormatPr defaultColWidth="9.00390625" defaultRowHeight="12.75"/>
  <cols>
    <col min="1" max="1" width="24.00390625" style="0" customWidth="1"/>
    <col min="2" max="2" width="39.125" style="0" customWidth="1"/>
    <col min="3" max="3" width="8.875" style="0" customWidth="1"/>
    <col min="4" max="4" width="8.75390625" style="0" customWidth="1"/>
    <col min="5" max="5" width="8.00390625" style="0" customWidth="1"/>
  </cols>
  <sheetData>
    <row r="1" spans="2:3" ht="56.25" customHeight="1">
      <c r="B1" s="47" t="s">
        <v>138</v>
      </c>
      <c r="C1" s="47"/>
    </row>
    <row r="2" spans="1:3" ht="15.75">
      <c r="A2" s="46" t="s">
        <v>124</v>
      </c>
      <c r="B2" s="46"/>
      <c r="C2" s="46"/>
    </row>
    <row r="3" spans="3:5" ht="12.75">
      <c r="C3" s="3"/>
      <c r="D3" t="s">
        <v>140</v>
      </c>
      <c r="E3" s="3" t="s">
        <v>139</v>
      </c>
    </row>
    <row r="4" spans="1:7" ht="26.25" customHeight="1">
      <c r="A4" s="49" t="s">
        <v>12</v>
      </c>
      <c r="B4" s="48" t="s">
        <v>13</v>
      </c>
      <c r="C4" s="48" t="s">
        <v>14</v>
      </c>
      <c r="D4" s="48"/>
      <c r="E4" s="48"/>
      <c r="F4" s="1"/>
      <c r="G4" s="1"/>
    </row>
    <row r="5" spans="1:7" ht="26.25" customHeight="1">
      <c r="A5" s="49"/>
      <c r="B5" s="48"/>
      <c r="C5" s="43" t="s">
        <v>125</v>
      </c>
      <c r="D5" s="43" t="s">
        <v>126</v>
      </c>
      <c r="E5" s="43" t="s">
        <v>127</v>
      </c>
      <c r="F5" s="1"/>
      <c r="G5" s="1"/>
    </row>
    <row r="6" spans="1:7" ht="12.75" customHeight="1">
      <c r="A6" s="6" t="s">
        <v>10</v>
      </c>
      <c r="B6" s="7" t="s">
        <v>11</v>
      </c>
      <c r="C6" s="32">
        <f>SUM(C7+C9+C14+C19+C20+C25+C26+C28+C29)</f>
        <v>135994.5</v>
      </c>
      <c r="D6" s="32">
        <f>SUM(D7+D9+D14+D19+D20+D25+D26+D28+D29+D30)</f>
        <v>118172.2</v>
      </c>
      <c r="E6" s="44">
        <f>D6/C6*100</f>
        <v>86.89483765887591</v>
      </c>
      <c r="F6" s="2"/>
      <c r="G6" s="2"/>
    </row>
    <row r="7" spans="1:7" ht="12.75">
      <c r="A7" s="8" t="s">
        <v>15</v>
      </c>
      <c r="B7" s="9" t="s">
        <v>0</v>
      </c>
      <c r="C7" s="33">
        <f>SUM(C8)</f>
        <v>100236.5</v>
      </c>
      <c r="D7" s="33">
        <f>SUM(D8)</f>
        <v>91626.7</v>
      </c>
      <c r="E7" s="44">
        <f aca="true" t="shared" si="0" ref="E7:E68">D7/C7*100</f>
        <v>91.41051413407291</v>
      </c>
      <c r="F7" s="2"/>
      <c r="G7" s="2"/>
    </row>
    <row r="8" spans="1:7" ht="12.75">
      <c r="A8" s="10" t="s">
        <v>32</v>
      </c>
      <c r="B8" s="11" t="s">
        <v>1</v>
      </c>
      <c r="C8" s="34">
        <v>100236.5</v>
      </c>
      <c r="D8" s="34">
        <v>91626.7</v>
      </c>
      <c r="E8" s="45">
        <f t="shared" si="0"/>
        <v>91.41051413407291</v>
      </c>
      <c r="F8" s="2"/>
      <c r="G8" s="2"/>
    </row>
    <row r="9" spans="1:7" ht="27" customHeight="1">
      <c r="A9" s="10" t="s">
        <v>40</v>
      </c>
      <c r="B9" s="9" t="s">
        <v>41</v>
      </c>
      <c r="C9" s="34">
        <v>1925.8</v>
      </c>
      <c r="D9" s="34">
        <v>1719.7</v>
      </c>
      <c r="E9" s="45">
        <f t="shared" si="0"/>
        <v>89.29795409699865</v>
      </c>
      <c r="F9" s="2"/>
      <c r="G9" s="2"/>
    </row>
    <row r="10" spans="1:7" ht="89.25" hidden="1">
      <c r="A10" s="10" t="s">
        <v>42</v>
      </c>
      <c r="B10" s="11" t="s">
        <v>46</v>
      </c>
      <c r="C10" s="34">
        <v>0</v>
      </c>
      <c r="D10" s="34">
        <v>0</v>
      </c>
      <c r="E10" s="44" t="e">
        <f t="shared" si="0"/>
        <v>#DIV/0!</v>
      </c>
      <c r="F10" s="2"/>
      <c r="G10" s="2"/>
    </row>
    <row r="11" spans="1:7" ht="114.75" hidden="1">
      <c r="A11" s="10" t="s">
        <v>43</v>
      </c>
      <c r="B11" s="11" t="s">
        <v>47</v>
      </c>
      <c r="C11" s="34">
        <v>0</v>
      </c>
      <c r="D11" s="34">
        <v>0</v>
      </c>
      <c r="E11" s="44" t="e">
        <f t="shared" si="0"/>
        <v>#DIV/0!</v>
      </c>
      <c r="F11" s="2"/>
      <c r="G11" s="2"/>
    </row>
    <row r="12" spans="1:7" ht="102" hidden="1">
      <c r="A12" s="10" t="s">
        <v>44</v>
      </c>
      <c r="B12" s="11" t="s">
        <v>48</v>
      </c>
      <c r="C12" s="34">
        <v>0</v>
      </c>
      <c r="D12" s="34">
        <v>0</v>
      </c>
      <c r="E12" s="44" t="e">
        <f t="shared" si="0"/>
        <v>#DIV/0!</v>
      </c>
      <c r="F12" s="2"/>
      <c r="G12" s="2"/>
    </row>
    <row r="13" spans="1:7" ht="102" hidden="1">
      <c r="A13" s="10" t="s">
        <v>45</v>
      </c>
      <c r="B13" s="11" t="s">
        <v>49</v>
      </c>
      <c r="C13" s="34">
        <v>0</v>
      </c>
      <c r="D13" s="34">
        <v>0</v>
      </c>
      <c r="E13" s="44" t="e">
        <f t="shared" si="0"/>
        <v>#DIV/0!</v>
      </c>
      <c r="F13" s="2"/>
      <c r="G13" s="2"/>
    </row>
    <row r="14" spans="1:7" ht="12.75">
      <c r="A14" s="8" t="s">
        <v>16</v>
      </c>
      <c r="B14" s="9" t="s">
        <v>2</v>
      </c>
      <c r="C14" s="33">
        <f>SUM(C15:C18)</f>
        <v>8800.6</v>
      </c>
      <c r="D14" s="33">
        <f>SUM(D15:D18)</f>
        <v>7690.099999999999</v>
      </c>
      <c r="E14" s="44">
        <f t="shared" si="0"/>
        <v>87.38154216757947</v>
      </c>
      <c r="F14" s="2"/>
      <c r="G14" s="2"/>
    </row>
    <row r="15" spans="1:7" ht="25.5">
      <c r="A15" s="10" t="s">
        <v>33</v>
      </c>
      <c r="B15" s="11" t="s">
        <v>3</v>
      </c>
      <c r="C15" s="34">
        <v>5732.9</v>
      </c>
      <c r="D15" s="34">
        <v>4959.3</v>
      </c>
      <c r="E15" s="45">
        <f t="shared" si="0"/>
        <v>86.50595684557555</v>
      </c>
      <c r="F15" s="2"/>
      <c r="G15" s="2"/>
    </row>
    <row r="16" spans="1:7" ht="12.75">
      <c r="A16" s="10" t="s">
        <v>34</v>
      </c>
      <c r="B16" s="11" t="s">
        <v>4</v>
      </c>
      <c r="C16" s="34">
        <v>2651</v>
      </c>
      <c r="D16" s="34">
        <v>2313.6</v>
      </c>
      <c r="E16" s="45">
        <f t="shared" si="0"/>
        <v>87.27272727272727</v>
      </c>
      <c r="F16" s="2"/>
      <c r="G16" s="2"/>
    </row>
    <row r="17" spans="1:7" ht="28.5" customHeight="1">
      <c r="A17" s="10" t="s">
        <v>80</v>
      </c>
      <c r="B17" s="11" t="s">
        <v>79</v>
      </c>
      <c r="C17" s="34">
        <v>395.2</v>
      </c>
      <c r="D17" s="34">
        <v>410.3</v>
      </c>
      <c r="E17" s="45">
        <f t="shared" si="0"/>
        <v>103.82085020242914</v>
      </c>
      <c r="F17" s="2"/>
      <c r="G17" s="2"/>
    </row>
    <row r="18" spans="1:7" ht="51">
      <c r="A18" s="10" t="s">
        <v>78</v>
      </c>
      <c r="B18" s="11" t="s">
        <v>39</v>
      </c>
      <c r="C18" s="34">
        <v>21.5</v>
      </c>
      <c r="D18" s="34">
        <v>6.9</v>
      </c>
      <c r="E18" s="45">
        <f t="shared" si="0"/>
        <v>32.09302325581396</v>
      </c>
      <c r="F18" s="2"/>
      <c r="G18" s="2"/>
    </row>
    <row r="19" spans="1:7" ht="14.25" customHeight="1">
      <c r="A19" s="8" t="s">
        <v>35</v>
      </c>
      <c r="B19" s="9" t="s">
        <v>5</v>
      </c>
      <c r="C19" s="33">
        <v>1410</v>
      </c>
      <c r="D19" s="33">
        <v>1438.9</v>
      </c>
      <c r="E19" s="44">
        <f t="shared" si="0"/>
        <v>102.04964539007094</v>
      </c>
      <c r="F19" s="2"/>
      <c r="G19" s="2"/>
    </row>
    <row r="20" spans="1:7" ht="42.75" customHeight="1">
      <c r="A20" s="8" t="s">
        <v>17</v>
      </c>
      <c r="B20" s="9" t="s">
        <v>6</v>
      </c>
      <c r="C20" s="33">
        <f>SUM(C21:C24)</f>
        <v>9318.8</v>
      </c>
      <c r="D20" s="33">
        <f>SUM(D21:D24)</f>
        <v>9594.7</v>
      </c>
      <c r="E20" s="44">
        <f t="shared" si="0"/>
        <v>102.96068163282828</v>
      </c>
      <c r="F20" s="2"/>
      <c r="G20" s="2"/>
    </row>
    <row r="21" spans="1:7" ht="105.75" customHeight="1">
      <c r="A21" s="10" t="s">
        <v>71</v>
      </c>
      <c r="B21" s="11" t="s">
        <v>77</v>
      </c>
      <c r="C21" s="34">
        <v>9010</v>
      </c>
      <c r="D21" s="34">
        <v>9267</v>
      </c>
      <c r="E21" s="45">
        <f t="shared" si="0"/>
        <v>102.85238623751387</v>
      </c>
      <c r="F21" s="2"/>
      <c r="G21" s="2"/>
    </row>
    <row r="22" spans="1:7" ht="81" customHeight="1">
      <c r="A22" s="10" t="s">
        <v>36</v>
      </c>
      <c r="B22" s="11" t="s">
        <v>25</v>
      </c>
      <c r="C22" s="34">
        <v>270</v>
      </c>
      <c r="D22" s="34">
        <v>288</v>
      </c>
      <c r="E22" s="45">
        <f t="shared" si="0"/>
        <v>106.66666666666667</v>
      </c>
      <c r="F22" s="2"/>
      <c r="G22" s="2"/>
    </row>
    <row r="23" spans="1:7" ht="90" customHeight="1">
      <c r="A23" s="10" t="s">
        <v>61</v>
      </c>
      <c r="B23" s="11" t="s">
        <v>62</v>
      </c>
      <c r="C23" s="34">
        <v>6</v>
      </c>
      <c r="D23" s="34">
        <v>0</v>
      </c>
      <c r="E23" s="45">
        <f t="shared" si="0"/>
        <v>0</v>
      </c>
      <c r="F23" s="2"/>
      <c r="G23" s="2"/>
    </row>
    <row r="24" spans="1:7" ht="88.5" customHeight="1">
      <c r="A24" s="10" t="s">
        <v>123</v>
      </c>
      <c r="B24" s="11" t="s">
        <v>122</v>
      </c>
      <c r="C24" s="34">
        <v>32.8</v>
      </c>
      <c r="D24" s="34">
        <v>39.7</v>
      </c>
      <c r="E24" s="45">
        <f t="shared" si="0"/>
        <v>121.03658536585368</v>
      </c>
      <c r="F24" s="2"/>
      <c r="G24" s="2"/>
    </row>
    <row r="25" spans="1:7" ht="25.5">
      <c r="A25" s="8" t="s">
        <v>18</v>
      </c>
      <c r="B25" s="9" t="s">
        <v>7</v>
      </c>
      <c r="C25" s="33">
        <v>64</v>
      </c>
      <c r="D25" s="33">
        <v>66.2</v>
      </c>
      <c r="E25" s="44">
        <f t="shared" si="0"/>
        <v>103.4375</v>
      </c>
      <c r="F25" s="2"/>
      <c r="G25" s="2"/>
    </row>
    <row r="26" spans="1:7" s="17" customFormat="1" ht="27.75" customHeight="1">
      <c r="A26" s="8" t="s">
        <v>29</v>
      </c>
      <c r="B26" s="9" t="s">
        <v>30</v>
      </c>
      <c r="C26" s="33">
        <f>SUM(C27)</f>
        <v>12553.8</v>
      </c>
      <c r="D26" s="33">
        <f>SUM(D27)</f>
        <v>5120.2</v>
      </c>
      <c r="E26" s="44">
        <f t="shared" si="0"/>
        <v>40.78605681148338</v>
      </c>
      <c r="F26" s="2"/>
      <c r="G26" s="2"/>
    </row>
    <row r="27" spans="1:7" ht="37.5" customHeight="1">
      <c r="A27" s="10" t="s">
        <v>38</v>
      </c>
      <c r="B27" s="11" t="s">
        <v>27</v>
      </c>
      <c r="C27" s="35">
        <v>12553.8</v>
      </c>
      <c r="D27" s="35">
        <v>5120.2</v>
      </c>
      <c r="E27" s="45">
        <f t="shared" si="0"/>
        <v>40.78605681148338</v>
      </c>
      <c r="F27" s="2"/>
      <c r="G27" s="2"/>
    </row>
    <row r="28" spans="1:7" s="17" customFormat="1" ht="27.75" customHeight="1">
      <c r="A28" s="8" t="s">
        <v>37</v>
      </c>
      <c r="B28" s="9" t="s">
        <v>31</v>
      </c>
      <c r="C28" s="33">
        <v>1370</v>
      </c>
      <c r="D28" s="33">
        <v>507.1</v>
      </c>
      <c r="E28" s="44">
        <f t="shared" si="0"/>
        <v>37.01459854014599</v>
      </c>
      <c r="F28" s="2"/>
      <c r="G28" s="2"/>
    </row>
    <row r="29" spans="1:7" ht="12.75">
      <c r="A29" s="8" t="s">
        <v>19</v>
      </c>
      <c r="B29" s="9" t="s">
        <v>8</v>
      </c>
      <c r="C29" s="33">
        <v>315</v>
      </c>
      <c r="D29" s="33">
        <v>340</v>
      </c>
      <c r="E29" s="44">
        <f t="shared" si="0"/>
        <v>107.93650793650794</v>
      </c>
      <c r="F29" s="2"/>
      <c r="G29" s="2"/>
    </row>
    <row r="30" spans="1:7" ht="12.75">
      <c r="A30" s="8" t="s">
        <v>20</v>
      </c>
      <c r="B30" s="9" t="s">
        <v>9</v>
      </c>
      <c r="C30" s="33"/>
      <c r="D30" s="33">
        <v>68.6</v>
      </c>
      <c r="E30" s="44"/>
      <c r="F30" s="2"/>
      <c r="G30" s="2"/>
    </row>
    <row r="31" spans="1:7" ht="12.75">
      <c r="A31" s="8" t="s">
        <v>26</v>
      </c>
      <c r="B31" s="9" t="s">
        <v>21</v>
      </c>
      <c r="C31" s="33">
        <f>SUM(C34+C50+C68+C32)</f>
        <v>240425.10000000003</v>
      </c>
      <c r="D31" s="33">
        <f>SUM(D34+D50+D68+D32)</f>
        <v>230162.80000000002</v>
      </c>
      <c r="E31" s="44">
        <f t="shared" si="0"/>
        <v>95.73160206650635</v>
      </c>
      <c r="F31" s="2"/>
      <c r="G31" s="2"/>
    </row>
    <row r="32" spans="1:7" ht="18.75" customHeight="1">
      <c r="A32" s="8" t="s">
        <v>105</v>
      </c>
      <c r="B32" s="9" t="s">
        <v>106</v>
      </c>
      <c r="C32" s="33">
        <f>SUM(C33)</f>
        <v>3653</v>
      </c>
      <c r="D32" s="33">
        <f>SUM(D33)</f>
        <v>3653</v>
      </c>
      <c r="E32" s="44">
        <f t="shared" si="0"/>
        <v>100</v>
      </c>
      <c r="F32" s="2"/>
      <c r="G32" s="2"/>
    </row>
    <row r="33" spans="1:7" ht="115.5" customHeight="1">
      <c r="A33" s="29" t="s">
        <v>107</v>
      </c>
      <c r="B33" s="30" t="s">
        <v>108</v>
      </c>
      <c r="C33" s="36">
        <v>3653</v>
      </c>
      <c r="D33" s="36">
        <v>3653</v>
      </c>
      <c r="E33" s="45">
        <f t="shared" si="0"/>
        <v>100</v>
      </c>
      <c r="F33" s="2"/>
      <c r="G33" s="2"/>
    </row>
    <row r="34" spans="1:5" ht="26.25" customHeight="1">
      <c r="A34" s="16" t="s">
        <v>81</v>
      </c>
      <c r="B34" s="9" t="s">
        <v>23</v>
      </c>
      <c r="C34" s="33">
        <f>SUM(C35:C49)</f>
        <v>68421.90000000001</v>
      </c>
      <c r="D34" s="33">
        <f>SUM(D35:D49)</f>
        <v>66527.1</v>
      </c>
      <c r="E34" s="44">
        <f t="shared" si="0"/>
        <v>97.23071121965336</v>
      </c>
    </row>
    <row r="35" spans="1:5" ht="63.75" customHeight="1">
      <c r="A35" s="12" t="s">
        <v>82</v>
      </c>
      <c r="B35" s="28" t="s">
        <v>99</v>
      </c>
      <c r="C35" s="36">
        <v>1800</v>
      </c>
      <c r="D35" s="36">
        <v>1800</v>
      </c>
      <c r="E35" s="45">
        <f t="shared" si="0"/>
        <v>100</v>
      </c>
    </row>
    <row r="36" spans="1:5" ht="65.25" customHeight="1">
      <c r="A36" s="12" t="s">
        <v>82</v>
      </c>
      <c r="B36" s="15" t="s">
        <v>28</v>
      </c>
      <c r="C36" s="35">
        <v>1399.2</v>
      </c>
      <c r="D36" s="35">
        <v>599.3</v>
      </c>
      <c r="E36" s="45">
        <f t="shared" si="0"/>
        <v>42.83161806746712</v>
      </c>
    </row>
    <row r="37" spans="1:5" ht="55.5" customHeight="1">
      <c r="A37" s="12" t="s">
        <v>82</v>
      </c>
      <c r="B37" s="15" t="s">
        <v>70</v>
      </c>
      <c r="C37" s="35">
        <v>746.8</v>
      </c>
      <c r="D37" s="35">
        <v>294.6</v>
      </c>
      <c r="E37" s="45">
        <f t="shared" si="0"/>
        <v>39.44831280128549</v>
      </c>
    </row>
    <row r="38" spans="1:5" ht="46.5" customHeight="1">
      <c r="A38" s="12" t="s">
        <v>82</v>
      </c>
      <c r="B38" s="15" t="s">
        <v>72</v>
      </c>
      <c r="C38" s="35">
        <v>14345</v>
      </c>
      <c r="D38" s="35">
        <v>14345</v>
      </c>
      <c r="E38" s="45">
        <f t="shared" si="0"/>
        <v>100</v>
      </c>
    </row>
    <row r="39" spans="1:5" ht="168" customHeight="1">
      <c r="A39" s="12" t="s">
        <v>82</v>
      </c>
      <c r="B39" s="15" t="s">
        <v>90</v>
      </c>
      <c r="C39" s="35">
        <v>411.9</v>
      </c>
      <c r="D39" s="35">
        <v>411.9</v>
      </c>
      <c r="E39" s="45">
        <f t="shared" si="0"/>
        <v>100</v>
      </c>
    </row>
    <row r="40" spans="1:5" ht="53.25" customHeight="1">
      <c r="A40" s="12" t="s">
        <v>91</v>
      </c>
      <c r="B40" s="15" t="s">
        <v>92</v>
      </c>
      <c r="C40" s="35">
        <v>2394</v>
      </c>
      <c r="D40" s="35">
        <v>2026.9</v>
      </c>
      <c r="E40" s="45">
        <f t="shared" si="0"/>
        <v>84.66583124477862</v>
      </c>
    </row>
    <row r="41" spans="1:5" ht="79.5" customHeight="1">
      <c r="A41" s="12" t="s">
        <v>91</v>
      </c>
      <c r="B41" s="15" t="s">
        <v>93</v>
      </c>
      <c r="C41" s="35">
        <v>8000</v>
      </c>
      <c r="D41" s="35">
        <v>7753.4</v>
      </c>
      <c r="E41" s="45">
        <f t="shared" si="0"/>
        <v>96.9175</v>
      </c>
    </row>
    <row r="42" spans="1:5" ht="101.25" customHeight="1">
      <c r="A42" s="12" t="s">
        <v>82</v>
      </c>
      <c r="B42" s="15" t="s">
        <v>96</v>
      </c>
      <c r="C42" s="35">
        <v>5000</v>
      </c>
      <c r="D42" s="35">
        <v>5000</v>
      </c>
      <c r="E42" s="45">
        <f t="shared" si="0"/>
        <v>100</v>
      </c>
    </row>
    <row r="43" spans="1:5" ht="126" customHeight="1">
      <c r="A43" s="12" t="s">
        <v>82</v>
      </c>
      <c r="B43" s="15" t="s">
        <v>97</v>
      </c>
      <c r="C43" s="35">
        <v>1000</v>
      </c>
      <c r="D43" s="35">
        <v>1000</v>
      </c>
      <c r="E43" s="45">
        <f t="shared" si="0"/>
        <v>100</v>
      </c>
    </row>
    <row r="44" spans="1:5" ht="120" customHeight="1">
      <c r="A44" s="12" t="s">
        <v>82</v>
      </c>
      <c r="B44" s="15" t="s">
        <v>98</v>
      </c>
      <c r="C44" s="35">
        <v>1000</v>
      </c>
      <c r="D44" s="35">
        <v>1000</v>
      </c>
      <c r="E44" s="45">
        <f t="shared" si="0"/>
        <v>100</v>
      </c>
    </row>
    <row r="45" spans="1:5" ht="30" customHeight="1">
      <c r="A45" s="12" t="s">
        <v>82</v>
      </c>
      <c r="B45" s="15" t="s">
        <v>100</v>
      </c>
      <c r="C45" s="35">
        <v>20000</v>
      </c>
      <c r="D45" s="35">
        <v>20000</v>
      </c>
      <c r="E45" s="45">
        <f t="shared" si="0"/>
        <v>100</v>
      </c>
    </row>
    <row r="46" spans="1:5" ht="30" customHeight="1">
      <c r="A46" s="12" t="s">
        <v>101</v>
      </c>
      <c r="B46" s="15" t="s">
        <v>103</v>
      </c>
      <c r="C46" s="35">
        <v>6985.8</v>
      </c>
      <c r="D46" s="35">
        <v>6985.8</v>
      </c>
      <c r="E46" s="45">
        <f t="shared" si="0"/>
        <v>100</v>
      </c>
    </row>
    <row r="47" spans="1:5" ht="21.75" customHeight="1">
      <c r="A47" s="12" t="s">
        <v>102</v>
      </c>
      <c r="B47" s="15" t="s">
        <v>104</v>
      </c>
      <c r="C47" s="35">
        <v>1151.4</v>
      </c>
      <c r="D47" s="35">
        <v>1151.4</v>
      </c>
      <c r="E47" s="45">
        <f t="shared" si="0"/>
        <v>100</v>
      </c>
    </row>
    <row r="48" spans="1:5" ht="40.5" customHeight="1">
      <c r="A48" s="12" t="s">
        <v>82</v>
      </c>
      <c r="B48" s="15" t="s">
        <v>113</v>
      </c>
      <c r="C48" s="35">
        <v>1500</v>
      </c>
      <c r="D48" s="35">
        <v>1500</v>
      </c>
      <c r="E48" s="45">
        <f t="shared" si="0"/>
        <v>100</v>
      </c>
    </row>
    <row r="49" spans="1:5" ht="40.5" customHeight="1">
      <c r="A49" s="12" t="s">
        <v>120</v>
      </c>
      <c r="B49" s="15" t="s">
        <v>121</v>
      </c>
      <c r="C49" s="35">
        <v>2687.8</v>
      </c>
      <c r="D49" s="35">
        <v>2658.8</v>
      </c>
      <c r="E49" s="45">
        <f t="shared" si="0"/>
        <v>98.9210506734132</v>
      </c>
    </row>
    <row r="50" spans="1:5" ht="29.25" customHeight="1">
      <c r="A50" s="16" t="s">
        <v>83</v>
      </c>
      <c r="B50" s="9" t="s">
        <v>22</v>
      </c>
      <c r="C50" s="33">
        <f>SUM(C51:C67)</f>
        <v>163084</v>
      </c>
      <c r="D50" s="33">
        <f>SUM(D51:D67)</f>
        <v>154538.5</v>
      </c>
      <c r="E50" s="44">
        <f t="shared" si="0"/>
        <v>94.76006229918325</v>
      </c>
    </row>
    <row r="51" spans="1:5" ht="76.5">
      <c r="A51" s="12" t="s">
        <v>84</v>
      </c>
      <c r="B51" s="14" t="s">
        <v>64</v>
      </c>
      <c r="C51" s="37">
        <v>4642.1</v>
      </c>
      <c r="D51" s="37">
        <v>4216.8</v>
      </c>
      <c r="E51" s="45">
        <f t="shared" si="0"/>
        <v>90.83819822924968</v>
      </c>
    </row>
    <row r="52" spans="1:5" ht="51">
      <c r="A52" s="12" t="s">
        <v>85</v>
      </c>
      <c r="B52" s="13" t="s">
        <v>69</v>
      </c>
      <c r="C52" s="37">
        <v>886.1</v>
      </c>
      <c r="D52" s="37">
        <v>878.5</v>
      </c>
      <c r="E52" s="45">
        <f t="shared" si="0"/>
        <v>99.14230899447016</v>
      </c>
    </row>
    <row r="53" spans="1:5" ht="30" customHeight="1">
      <c r="A53" s="12" t="s">
        <v>85</v>
      </c>
      <c r="B53" s="13" t="s">
        <v>68</v>
      </c>
      <c r="C53" s="37">
        <v>3876.6</v>
      </c>
      <c r="D53" s="37">
        <v>3229.3</v>
      </c>
      <c r="E53" s="45">
        <f t="shared" si="0"/>
        <v>83.30237837280092</v>
      </c>
    </row>
    <row r="54" spans="1:5" ht="191.25" customHeight="1">
      <c r="A54" s="12" t="s">
        <v>86</v>
      </c>
      <c r="B54" s="14" t="s">
        <v>67</v>
      </c>
      <c r="C54" s="37">
        <v>9224</v>
      </c>
      <c r="D54" s="37">
        <v>8308.2</v>
      </c>
      <c r="E54" s="45">
        <f t="shared" si="0"/>
        <v>90.07155247181267</v>
      </c>
    </row>
    <row r="55" spans="1:5" ht="139.5" customHeight="1">
      <c r="A55" s="12" t="s">
        <v>84</v>
      </c>
      <c r="B55" s="14" t="s">
        <v>74</v>
      </c>
      <c r="C55" s="37">
        <v>235.1</v>
      </c>
      <c r="D55" s="37">
        <v>176</v>
      </c>
      <c r="E55" s="45">
        <f t="shared" si="0"/>
        <v>74.86176095278606</v>
      </c>
    </row>
    <row r="56" spans="1:5" ht="49.5" customHeight="1">
      <c r="A56" s="12" t="s">
        <v>84</v>
      </c>
      <c r="B56" s="14" t="s">
        <v>50</v>
      </c>
      <c r="C56" s="37">
        <v>323.8</v>
      </c>
      <c r="D56" s="37">
        <v>323.8</v>
      </c>
      <c r="E56" s="45">
        <f t="shared" si="0"/>
        <v>100</v>
      </c>
    </row>
    <row r="57" spans="1:5" ht="78.75" customHeight="1">
      <c r="A57" s="12" t="s">
        <v>84</v>
      </c>
      <c r="B57" s="14" t="s">
        <v>52</v>
      </c>
      <c r="C57" s="37">
        <v>298.5</v>
      </c>
      <c r="D57" s="37">
        <v>298.5</v>
      </c>
      <c r="E57" s="45">
        <f t="shared" si="0"/>
        <v>100</v>
      </c>
    </row>
    <row r="58" spans="1:5" ht="79.5" customHeight="1">
      <c r="A58" s="12" t="s">
        <v>117</v>
      </c>
      <c r="B58" s="14" t="s">
        <v>118</v>
      </c>
      <c r="C58" s="37">
        <v>1986.4</v>
      </c>
      <c r="D58" s="37">
        <v>1618.8</v>
      </c>
      <c r="E58" s="45">
        <f t="shared" si="0"/>
        <v>81.4941602899718</v>
      </c>
    </row>
    <row r="59" spans="1:5" ht="63.75">
      <c r="A59" s="12" t="s">
        <v>84</v>
      </c>
      <c r="B59" s="14" t="s">
        <v>76</v>
      </c>
      <c r="C59" s="38">
        <v>5455.2</v>
      </c>
      <c r="D59" s="38">
        <v>5252</v>
      </c>
      <c r="E59" s="45">
        <f t="shared" si="0"/>
        <v>96.27511365302831</v>
      </c>
    </row>
    <row r="60" spans="1:5" ht="181.5" customHeight="1">
      <c r="A60" s="12" t="s">
        <v>84</v>
      </c>
      <c r="B60" s="14" t="s">
        <v>75</v>
      </c>
      <c r="C60" s="38">
        <v>113472.2</v>
      </c>
      <c r="D60" s="38">
        <v>108610.3</v>
      </c>
      <c r="E60" s="45">
        <f t="shared" si="0"/>
        <v>95.71533820618619</v>
      </c>
    </row>
    <row r="61" spans="1:5" ht="65.25" customHeight="1">
      <c r="A61" s="12" t="s">
        <v>84</v>
      </c>
      <c r="B61" s="14" t="s">
        <v>76</v>
      </c>
      <c r="C61" s="38">
        <v>17762.8</v>
      </c>
      <c r="D61" s="38">
        <v>17098.6</v>
      </c>
      <c r="E61" s="45">
        <f t="shared" si="0"/>
        <v>96.26072466052649</v>
      </c>
    </row>
    <row r="62" spans="1:5" ht="78" customHeight="1">
      <c r="A62" s="12" t="s">
        <v>87</v>
      </c>
      <c r="B62" s="14" t="s">
        <v>66</v>
      </c>
      <c r="C62" s="37">
        <v>200</v>
      </c>
      <c r="D62" s="37">
        <v>200</v>
      </c>
      <c r="E62" s="45">
        <f t="shared" si="0"/>
        <v>100</v>
      </c>
    </row>
    <row r="63" spans="1:5" ht="119.25" customHeight="1">
      <c r="A63" s="12" t="s">
        <v>84</v>
      </c>
      <c r="B63" s="14" t="s">
        <v>65</v>
      </c>
      <c r="C63" s="37">
        <v>3173.6</v>
      </c>
      <c r="D63" s="37">
        <v>3043.8</v>
      </c>
      <c r="E63" s="45">
        <f t="shared" si="0"/>
        <v>95.91000756238972</v>
      </c>
    </row>
    <row r="64" spans="1:5" ht="29.25" customHeight="1">
      <c r="A64" s="12" t="s">
        <v>84</v>
      </c>
      <c r="B64" s="14" t="s">
        <v>51</v>
      </c>
      <c r="C64" s="37">
        <v>979</v>
      </c>
      <c r="D64" s="37">
        <v>979</v>
      </c>
      <c r="E64" s="45">
        <f t="shared" si="0"/>
        <v>100</v>
      </c>
    </row>
    <row r="65" spans="1:5" ht="66" customHeight="1">
      <c r="A65" s="12" t="s">
        <v>84</v>
      </c>
      <c r="B65" s="14" t="s">
        <v>63</v>
      </c>
      <c r="C65" s="37">
        <v>172.9</v>
      </c>
      <c r="D65" s="37">
        <v>172.9</v>
      </c>
      <c r="E65" s="45">
        <f t="shared" si="0"/>
        <v>100</v>
      </c>
    </row>
    <row r="66" spans="1:5" ht="27" customHeight="1">
      <c r="A66" s="12" t="s">
        <v>95</v>
      </c>
      <c r="B66" s="14" t="s">
        <v>94</v>
      </c>
      <c r="C66" s="37">
        <v>263.7</v>
      </c>
      <c r="D66" s="37">
        <v>0</v>
      </c>
      <c r="E66" s="45">
        <f t="shared" si="0"/>
        <v>0</v>
      </c>
    </row>
    <row r="67" spans="1:5" ht="79.5" customHeight="1">
      <c r="A67" s="24" t="s">
        <v>84</v>
      </c>
      <c r="B67" s="14" t="s">
        <v>73</v>
      </c>
      <c r="C67" s="37">
        <v>132</v>
      </c>
      <c r="D67" s="37">
        <v>132</v>
      </c>
      <c r="E67" s="45">
        <f t="shared" si="0"/>
        <v>100</v>
      </c>
    </row>
    <row r="68" spans="1:5" ht="20.25" customHeight="1">
      <c r="A68" s="18" t="s">
        <v>88</v>
      </c>
      <c r="B68" s="19" t="s">
        <v>54</v>
      </c>
      <c r="C68" s="39">
        <f>SUM(C75:C78)</f>
        <v>5266.200000000001</v>
      </c>
      <c r="D68" s="39">
        <f>SUM(D75:D80)</f>
        <v>5444.2</v>
      </c>
      <c r="E68" s="44">
        <f t="shared" si="0"/>
        <v>103.38004633321938</v>
      </c>
    </row>
    <row r="69" spans="1:5" ht="111" customHeight="1" hidden="1">
      <c r="A69" s="12"/>
      <c r="B69" s="20"/>
      <c r="C69" s="35"/>
      <c r="D69" s="35"/>
      <c r="E69" s="44" t="e">
        <f aca="true" t="shared" si="1" ref="E69:E84">D69/C69*100</f>
        <v>#DIV/0!</v>
      </c>
    </row>
    <row r="70" spans="1:5" ht="12.75" customHeight="1" hidden="1">
      <c r="A70" s="16" t="s">
        <v>53</v>
      </c>
      <c r="B70" s="21" t="s">
        <v>55</v>
      </c>
      <c r="C70" s="33"/>
      <c r="D70" s="33"/>
      <c r="E70" s="44" t="e">
        <f t="shared" si="1"/>
        <v>#DIV/0!</v>
      </c>
    </row>
    <row r="71" spans="1:5" ht="55.5" customHeight="1" hidden="1">
      <c r="A71" s="22" t="s">
        <v>56</v>
      </c>
      <c r="B71" s="23" t="s">
        <v>57</v>
      </c>
      <c r="C71" s="40">
        <v>3531</v>
      </c>
      <c r="D71" s="40">
        <v>3531</v>
      </c>
      <c r="E71" s="44">
        <f t="shared" si="1"/>
        <v>100</v>
      </c>
    </row>
    <row r="72" spans="1:5" ht="66" customHeight="1" hidden="1">
      <c r="A72" s="24" t="s">
        <v>58</v>
      </c>
      <c r="B72" s="23" t="s">
        <v>59</v>
      </c>
      <c r="C72" s="40"/>
      <c r="D72" s="40"/>
      <c r="E72" s="44" t="e">
        <f t="shared" si="1"/>
        <v>#DIV/0!</v>
      </c>
    </row>
    <row r="73" spans="1:5" ht="0.75" customHeight="1" hidden="1">
      <c r="A73" s="18"/>
      <c r="B73" s="25"/>
      <c r="C73" s="41"/>
      <c r="D73" s="41"/>
      <c r="E73" s="44" t="e">
        <f t="shared" si="1"/>
        <v>#DIV/0!</v>
      </c>
    </row>
    <row r="74" spans="1:5" ht="52.5" customHeight="1" hidden="1">
      <c r="A74" s="22"/>
      <c r="B74" s="26"/>
      <c r="C74" s="42"/>
      <c r="D74" s="42"/>
      <c r="E74" s="44" t="e">
        <f t="shared" si="1"/>
        <v>#DIV/0!</v>
      </c>
    </row>
    <row r="75" spans="1:5" ht="82.5" customHeight="1">
      <c r="A75" s="24" t="s">
        <v>89</v>
      </c>
      <c r="B75" s="20" t="s">
        <v>60</v>
      </c>
      <c r="C75" s="42">
        <v>1822.5</v>
      </c>
      <c r="D75" s="42">
        <v>1820.1</v>
      </c>
      <c r="E75" s="45">
        <f t="shared" si="1"/>
        <v>99.86831275720164</v>
      </c>
    </row>
    <row r="76" spans="1:5" ht="67.5" customHeight="1">
      <c r="A76" s="24" t="s">
        <v>110</v>
      </c>
      <c r="B76" s="23" t="s">
        <v>109</v>
      </c>
      <c r="C76" s="42">
        <v>98.8</v>
      </c>
      <c r="D76" s="42">
        <v>76.2</v>
      </c>
      <c r="E76" s="45">
        <f t="shared" si="1"/>
        <v>77.1255060728745</v>
      </c>
    </row>
    <row r="77" spans="1:5" ht="75.75" customHeight="1">
      <c r="A77" s="24" t="s">
        <v>115</v>
      </c>
      <c r="B77" s="23" t="s">
        <v>116</v>
      </c>
      <c r="C77" s="42">
        <v>142</v>
      </c>
      <c r="D77" s="42">
        <v>142</v>
      </c>
      <c r="E77" s="45">
        <f t="shared" si="1"/>
        <v>100</v>
      </c>
    </row>
    <row r="78" spans="1:5" ht="61.5" customHeight="1">
      <c r="A78" s="24" t="s">
        <v>112</v>
      </c>
      <c r="B78" s="14" t="s">
        <v>111</v>
      </c>
      <c r="C78" s="37">
        <v>3202.9</v>
      </c>
      <c r="D78" s="37">
        <v>3192.1</v>
      </c>
      <c r="E78" s="45">
        <f t="shared" si="1"/>
        <v>99.66280558244091</v>
      </c>
    </row>
    <row r="79" spans="1:5" ht="39.75" customHeight="1">
      <c r="A79" s="24" t="s">
        <v>130</v>
      </c>
      <c r="B79" s="23" t="s">
        <v>137</v>
      </c>
      <c r="C79" s="42"/>
      <c r="D79" s="42">
        <v>105.6</v>
      </c>
      <c r="E79" s="45"/>
    </row>
    <row r="80" spans="1:5" ht="56.25" customHeight="1">
      <c r="A80" s="24" t="s">
        <v>131</v>
      </c>
      <c r="B80" s="23" t="s">
        <v>132</v>
      </c>
      <c r="C80" s="42"/>
      <c r="D80" s="42">
        <v>108.2</v>
      </c>
      <c r="E80" s="45"/>
    </row>
    <row r="81" spans="1:5" ht="39.75" customHeight="1">
      <c r="A81" s="24" t="s">
        <v>114</v>
      </c>
      <c r="B81" s="23" t="s">
        <v>119</v>
      </c>
      <c r="C81" s="42">
        <v>30</v>
      </c>
      <c r="D81" s="42">
        <v>30</v>
      </c>
      <c r="E81" s="45">
        <f>D81/C81*100</f>
        <v>100</v>
      </c>
    </row>
    <row r="82" spans="1:5" ht="39.75" customHeight="1">
      <c r="A82" s="24" t="s">
        <v>134</v>
      </c>
      <c r="B82" s="23" t="s">
        <v>133</v>
      </c>
      <c r="C82" s="42"/>
      <c r="D82" s="42">
        <v>-1449.2</v>
      </c>
      <c r="E82" s="44"/>
    </row>
    <row r="83" spans="1:5" ht="77.25" customHeight="1">
      <c r="A83" s="24" t="s">
        <v>135</v>
      </c>
      <c r="B83" s="23" t="s">
        <v>136</v>
      </c>
      <c r="C83" s="42"/>
      <c r="D83" s="42">
        <v>0.4</v>
      </c>
      <c r="E83" s="44"/>
    </row>
    <row r="84" spans="1:5" ht="15" customHeight="1">
      <c r="A84" s="12"/>
      <c r="B84" s="16" t="s">
        <v>24</v>
      </c>
      <c r="C84" s="33">
        <f>SUM(C6+C31+C81)</f>
        <v>376449.60000000003</v>
      </c>
      <c r="D84" s="33">
        <f>SUM(D6+D31+D81+D82+D83)</f>
        <v>346916.2</v>
      </c>
      <c r="E84" s="44">
        <f t="shared" si="1"/>
        <v>92.15475325249383</v>
      </c>
    </row>
    <row r="85" spans="1:3" ht="12.75">
      <c r="A85" s="1"/>
      <c r="B85" s="1"/>
      <c r="C85" s="4"/>
    </row>
    <row r="86" spans="1:3" ht="12.75">
      <c r="A86" s="31" t="s">
        <v>128</v>
      </c>
      <c r="B86" s="1"/>
      <c r="C86" s="4" t="s">
        <v>129</v>
      </c>
    </row>
    <row r="87" spans="1:3" ht="15">
      <c r="A87" s="5"/>
      <c r="B87" s="1"/>
      <c r="C87" s="27"/>
    </row>
    <row r="88" spans="1:3" ht="12.75">
      <c r="A88" s="1" t="s">
        <v>141</v>
      </c>
      <c r="B88" s="1"/>
      <c r="C88" s="4" t="s">
        <v>142</v>
      </c>
    </row>
    <row r="89" spans="1:3" ht="12.75">
      <c r="A89" s="5"/>
      <c r="B89" s="1"/>
      <c r="C89" s="4"/>
    </row>
    <row r="90" spans="1:3" ht="12.75">
      <c r="A90" s="1"/>
      <c r="B90" s="1"/>
      <c r="C90" s="4"/>
    </row>
    <row r="91" spans="1:3" ht="12.75">
      <c r="A91" s="1"/>
      <c r="B91" s="1"/>
      <c r="C91" s="4"/>
    </row>
  </sheetData>
  <sheetProtection/>
  <mergeCells count="5">
    <mergeCell ref="A2:C2"/>
    <mergeCell ref="B1:C1"/>
    <mergeCell ref="C4:E4"/>
    <mergeCell ref="A4:A5"/>
    <mergeCell ref="B4:B5"/>
  </mergeCells>
  <printOptions/>
  <pageMargins left="0.66" right="0.16" top="0.49" bottom="0.31" header="0.56" footer="0.3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leha</dc:creator>
  <cp:keywords/>
  <dc:description/>
  <cp:lastModifiedBy>HPI5</cp:lastModifiedBy>
  <cp:lastPrinted>2021-04-26T12:49:31Z</cp:lastPrinted>
  <dcterms:created xsi:type="dcterms:W3CDTF">2007-08-21T07:10:43Z</dcterms:created>
  <dcterms:modified xsi:type="dcterms:W3CDTF">2021-04-26T12:49:35Z</dcterms:modified>
  <cp:category/>
  <cp:version/>
  <cp:contentType/>
  <cp:contentStatus/>
</cp:coreProperties>
</file>