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21-2022" sheetId="1" r:id="rId1"/>
  </sheets>
  <definedNames/>
  <calcPr fullCalcOnLoad="1"/>
</workbook>
</file>

<file path=xl/sharedStrings.xml><?xml version="1.0" encoding="utf-8"?>
<sst xmlns="http://schemas.openxmlformats.org/spreadsheetml/2006/main" count="1705" uniqueCount="386">
  <si>
    <t>Наименование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</si>
  <si>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</si>
  <si>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</si>
  <si>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</si>
  <si>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</si>
  <si>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</si>
  <si>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</si>
  <si>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02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</si>
  <si>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</si>
  <si>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</si>
  <si>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</si>
  <si>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</si>
  <si>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05</t>
  </si>
  <si>
    <t>11</t>
  </si>
  <si>
    <t>Прочие расходы</t>
  </si>
  <si>
    <t>Резервные фонды</t>
  </si>
  <si>
    <t>12</t>
  </si>
  <si>
    <t>Резервные фонды местных администраций</t>
  </si>
  <si>
    <t>НАЦИОНАЛЬНАЯ ЭКОНОМИКА</t>
  </si>
  <si>
    <t>ЖИЛИЩНО-КОММУНАЛЬНОЕ ХОЗЯЙСТВО</t>
  </si>
  <si>
    <t>Коммунальное хозяйство</t>
  </si>
  <si>
    <t>06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</si>
  <si>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</si>
  <si>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</si>
  <si>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</si>
  <si>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</si>
  <si>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</si>
  <si>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</si>
  <si>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</si>
  <si>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</si>
  <si>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</si>
  <si>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</si>
  <si>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</si>
  <si>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</si>
  <si>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</si>
  <si>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</si>
  <si>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</si>
  <si>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13</t>
  </si>
  <si>
    <t>Средства массовой информации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</si>
  <si>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</si>
  <si>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Другие общегосударственные вопросы</t>
  </si>
  <si>
    <t>Охрана семьи и детства</t>
  </si>
  <si>
    <t>100</t>
  </si>
  <si>
    <t>Обеспечение деятельности муниципальных органов</t>
  </si>
  <si>
    <t>Расходы  на выплаты персоналу в целях обеспечения выполнения функций муниципальными органами, казенными учреждениями</t>
  </si>
  <si>
    <t>200</t>
  </si>
  <si>
    <t>800</t>
  </si>
  <si>
    <t>Закупка товаров , работ и услуг для муниципальных нужд</t>
  </si>
  <si>
    <t>Субвенция на организационное обеспечение деятельности органов опеки и попечительства</t>
  </si>
  <si>
    <t>600</t>
  </si>
  <si>
    <t>Субвенции на осуществление образовательного процесса муниципальными общеобразовательными организациями</t>
  </si>
  <si>
    <t>Социальное обеспечение и иные выплаты населению</t>
  </si>
  <si>
    <t>300</t>
  </si>
  <si>
    <t>Предоставление услуг в сфере средств массовой информации</t>
  </si>
  <si>
    <t>400</t>
  </si>
  <si>
    <t>Закупка товаров ,работ и услуг для муниципальных нужд</t>
  </si>
  <si>
    <t>Предоставление субсидий бюджетным,автономным учреждениям и иным некомерческим организациям</t>
  </si>
  <si>
    <t>Расходы на выплаты персоналу  в целях обеспечения выполнения функций муниципальными органами,казенными учреждениями</t>
  </si>
  <si>
    <t>Другие вопросы в области культуры, кинематографии.</t>
  </si>
  <si>
    <t>Непрограммные направления обеспечения деятельности муниципальных органов</t>
  </si>
  <si>
    <t xml:space="preserve"> Расходы на обеспечение деятельности (оказание услуг) казенных учреждений</t>
  </si>
  <si>
    <t>Субвенция на предоставление субсидий гражданам на оплату жилья и коммунальных услуг</t>
  </si>
  <si>
    <t>Субвенции на оплату жилого помещения и отдельных видов коммунальных услуг, предоставляемых педагогическим работникам образовательных учреждений,работающим и проживающим в сельской местности,рабочих поселках(поселках городского типа)</t>
  </si>
  <si>
    <t>Областная ведомственная целевая программа"Сохранение и развитие культуры и искусства Волгоградской области"</t>
  </si>
  <si>
    <t>Субвенция на предоставление мер социальной поддержки по оплате жилья и коммунальных услуг специалистам учреждений культуры работающим и проживающим в сельской местности</t>
  </si>
  <si>
    <t>Субвенции на выплату компенсации части родительской платы за содержание ребенка(присмотр и уход за ребенком)в муниципальных образовательных организациях,реализующих основную общеобразовательную программу дошкольного образования</t>
  </si>
  <si>
    <t>Субвенции на выплату пособий по опеке и попечительству</t>
  </si>
  <si>
    <t>Председатель контрольно-счетной палаты</t>
  </si>
  <si>
    <t>Софинансирование организации отдыха детей в каникулярный период</t>
  </si>
  <si>
    <t>Иные бюджетные ассигнования</t>
  </si>
  <si>
    <t>Другие вопросы в области национальной экономики</t>
  </si>
  <si>
    <t xml:space="preserve">Непрограммные направления обеспечения деятельности муниципальных органов </t>
  </si>
  <si>
    <t>Сумма</t>
  </si>
  <si>
    <t>14</t>
  </si>
  <si>
    <t>90 0 00 00000</t>
  </si>
  <si>
    <t>90 0 00 00010</t>
  </si>
  <si>
    <t xml:space="preserve">90 0 00 00010 </t>
  </si>
  <si>
    <t>90 0 00 00030</t>
  </si>
  <si>
    <t>Субвенция на организационное обеспечение деятельности территориальных административных комиссий</t>
  </si>
  <si>
    <t xml:space="preserve">90 0 00 70010 </t>
  </si>
  <si>
    <t>90 0 00 70010</t>
  </si>
  <si>
    <t>90 0 00 70020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</si>
  <si>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</si>
  <si>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11 0 00 00000</t>
  </si>
  <si>
    <t>11 1 00 00000</t>
  </si>
  <si>
    <t>Субвенции на хранение ,комплектование учет и использование архивных документов и архивных фондов,отнесенных к составу архивного фонда Волгоградской области</t>
  </si>
  <si>
    <t>74 0 00 70040</t>
  </si>
  <si>
    <t>11 1 00 70030</t>
  </si>
  <si>
    <t>Непрограммные направления обеспечения деятельности муниципальных органов Клетского муниципального района</t>
  </si>
  <si>
    <t>Обеспечениедеятельности муниципальных органов Клетского муниципального района</t>
  </si>
  <si>
    <t>90 0 00 00070</t>
  </si>
  <si>
    <t>Непрограммные расходы муниципальных служащих администрации Клетского муниципального района</t>
  </si>
  <si>
    <t>99 0 00 00000</t>
  </si>
  <si>
    <t xml:space="preserve">Субвенция на государственную регистрацию актов гражданского состояния </t>
  </si>
  <si>
    <t>Оценка недвижимости</t>
  </si>
  <si>
    <t>99 0 00 00590</t>
  </si>
  <si>
    <t>99 0 00 59320</t>
  </si>
  <si>
    <t>99 0 00 00080</t>
  </si>
  <si>
    <t>99 0 00 00290</t>
  </si>
  <si>
    <t>Дорожный фонд</t>
  </si>
  <si>
    <t>Жилищное хозяйство</t>
  </si>
  <si>
    <t>Содержание муниципального имущества</t>
  </si>
  <si>
    <t>99 0 00 00600</t>
  </si>
  <si>
    <t>99 0 00 00620</t>
  </si>
  <si>
    <t>Расходы на осуществление образовательного процесса муниципальными дошкольными образовательными организациями(областная субвенция)</t>
  </si>
  <si>
    <t>52 0 00 00000</t>
  </si>
  <si>
    <t>51 0 00 00000</t>
  </si>
  <si>
    <t xml:space="preserve">КУЛЬТУРА , КИНЕМАТОГРАФИЯ </t>
  </si>
  <si>
    <t>99 0 00 00130</t>
  </si>
  <si>
    <t xml:space="preserve">99 0 00 00130 </t>
  </si>
  <si>
    <t>02 1 00 00000</t>
  </si>
  <si>
    <t>02 1 00 70530</t>
  </si>
  <si>
    <t>11 1 00 70420</t>
  </si>
  <si>
    <t>72 0 00 00000</t>
  </si>
  <si>
    <t>72 0 00 70450</t>
  </si>
  <si>
    <t>99 0 00 00350</t>
  </si>
  <si>
    <t>Субвенции на вознаграждение за труд,причитающегося приемным родителям(патранатному воспитателю)и предоставление им мер социальной защиты</t>
  </si>
  <si>
    <t>11 1 00 70340</t>
  </si>
  <si>
    <t>11 1 00 70400</t>
  </si>
  <si>
    <t>11 1 00 70410</t>
  </si>
  <si>
    <t>Периодическая печать и издательства</t>
  </si>
  <si>
    <t>99 0 00 60090</t>
  </si>
  <si>
    <t>Межбюджетные трасферты</t>
  </si>
  <si>
    <t>Прочие межбюджетные трансферты</t>
  </si>
  <si>
    <t>99 0 00 00320</t>
  </si>
  <si>
    <t>ВСЕГО</t>
  </si>
  <si>
    <t>Иные межбюджетные трансферты</t>
  </si>
  <si>
    <t>Обеспечение деятельности муниципальных органов Клетского муниципального района</t>
  </si>
  <si>
    <t>Дорожные хозяйство (дорожные фонды)</t>
  </si>
  <si>
    <t>Подпрограмма "Обеспечение функционирования региональной системы образования "</t>
  </si>
  <si>
    <t xml:space="preserve"> Расходы на обеспечение деятельности (оказание услуг)  казенных учреждений ( МУХЭС)</t>
  </si>
  <si>
    <t>Подпрограмма "Развитие мер социальной поддержки отдельных категорий граждан на территории Волгоградской области"</t>
  </si>
  <si>
    <t>Подпрограмма "Обеспечение функционирования региональной системы образования"</t>
  </si>
  <si>
    <t>Непрограммные расходы муниципальных органов администрации Клетского муниципального района</t>
  </si>
  <si>
    <t>52 1 00 00010</t>
  </si>
  <si>
    <t>52 1 00 00000</t>
  </si>
  <si>
    <t>Оплата услуг. Предоставлений газа</t>
  </si>
  <si>
    <t>52 1 00 00020</t>
  </si>
  <si>
    <t>52 1 00 00030</t>
  </si>
  <si>
    <t>Приобретение продуктов питания</t>
  </si>
  <si>
    <t>52 1 00 00040</t>
  </si>
  <si>
    <t>оплата услуг связи</t>
  </si>
  <si>
    <t>52 1 00 00060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</si>
  <si>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 (фин.грамотность)</t>
  </si>
  <si>
    <t>52 1 00 70350</t>
  </si>
  <si>
    <t>Расходы на осуществление образовательного процесса муниципальными дошкольными образовательными организациями(областная субвенция педперсонал)</t>
  </si>
  <si>
    <t>52 1 00 70351</t>
  </si>
  <si>
    <t>Расходы на осуществление образовательного процесса муниципальными дошкольными образовательными организациями(областная субвенция прочий персонал)</t>
  </si>
  <si>
    <t>52 1 00 70352</t>
  </si>
  <si>
    <t>Расходы на осуществление образовательного процесса муниципальными дошкольными образовательными организациями(областная субвенция учебные расходы)</t>
  </si>
  <si>
    <t>52 2 00 00020</t>
  </si>
  <si>
    <t>52 2 00 00000</t>
  </si>
  <si>
    <t>52 2 00 00010</t>
  </si>
  <si>
    <t>52 2 00 00030</t>
  </si>
  <si>
    <t>52 2 00 00040</t>
  </si>
  <si>
    <t>52 2 00 00050</t>
  </si>
  <si>
    <t>52 2 00 00060</t>
  </si>
  <si>
    <t>Приобретение ГСМ</t>
  </si>
  <si>
    <t>52 2 00 00070</t>
  </si>
  <si>
    <t>52 2 00 70360</t>
  </si>
  <si>
    <t>Субвенции на осуществление образовательного процесса муниципальными общеобразовательными организациями педперсонал</t>
  </si>
  <si>
    <t>52 2 00 70361</t>
  </si>
  <si>
    <t>Субвенции на осуществление образовательного процесса муниципальными общеобразовательными организациями прочий персонал</t>
  </si>
  <si>
    <t>52 2 00 70362</t>
  </si>
  <si>
    <t>Субвенции на осуществление образовательного процесса муниципальными общеобразовательными организациями учебные расходы</t>
  </si>
  <si>
    <t>52 2 00 70363</t>
  </si>
  <si>
    <t>52 2 00 70370</t>
  </si>
  <si>
    <t>52 3 00 00000</t>
  </si>
  <si>
    <t>52 3 00 00010</t>
  </si>
  <si>
    <t>52 3 00 00020</t>
  </si>
  <si>
    <t>52 3 00 00030</t>
  </si>
  <si>
    <t>52 3 00 00060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</si>
  <si>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</si>
  <si>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99 0 00 01590</t>
  </si>
  <si>
    <t>99 0 00 03590</t>
  </si>
  <si>
    <t>99 0 00 06590</t>
  </si>
  <si>
    <t>Оплата услуг отопления</t>
  </si>
  <si>
    <t>Оплата услуг связи</t>
  </si>
  <si>
    <t>Оплата услуг электроэнергии</t>
  </si>
  <si>
    <t>Приобретение продуктов питания и средств по уходу и содержанию детей</t>
  </si>
  <si>
    <t>27 0 00 00000</t>
  </si>
  <si>
    <t>28 0 00 00000</t>
  </si>
  <si>
    <t>99 0 00 00140</t>
  </si>
  <si>
    <t>Непрограммные направления расходов муниципальных органов</t>
  </si>
  <si>
    <t>Субвенции на осушествление образовательного процесса по реализации образовательных программ дошкольного образовагия муниципальными общеобразовательными организациями</t>
  </si>
  <si>
    <t>Субвенции на осушествление образовательного процесса по реализации образовательных программ дошкольного образовагия муниципальными общеобразовательными организациями(педработники)</t>
  </si>
  <si>
    <t>Субвенции на осушествление образовательного процесса по реализации образовательных программ дошкольного образовагия муниципальными общеобразовательными организациями(прочий персонал)</t>
  </si>
  <si>
    <t>Субвенции на осушествление образовательного процесса по реализации образовательных программ дошкольного образовагия муниципальными общеобразовательными организациями(учебные расходы)</t>
  </si>
  <si>
    <t>52 1 00 71490</t>
  </si>
  <si>
    <t>52 1 00 71491</t>
  </si>
  <si>
    <t>52 1 00 71492</t>
  </si>
  <si>
    <t>52 1 00 71493</t>
  </si>
  <si>
    <t>Межбюджетные трансферты (на вопросы местного значения)</t>
  </si>
  <si>
    <t>Капитальные вложения в объекты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</si>
  <si>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</si>
  <si>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</si>
  <si>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Организация питания детей из малоимущих семей и детей, находящихся на учете у фтизиатра, обучающихся в общеобразовательных организациях</t>
  </si>
  <si>
    <t>52 2 00 00111</t>
  </si>
  <si>
    <t>Расходы направленные на проживание и питание детей участвующих в соревнованиях</t>
  </si>
  <si>
    <t>52 3 00 00080</t>
  </si>
  <si>
    <t>Условно утвержденные расходы</t>
  </si>
  <si>
    <t>99 0 00 99990</t>
  </si>
  <si>
    <t>Оплата услуг предоставления газа</t>
  </si>
  <si>
    <t>Дополнительное образование</t>
  </si>
  <si>
    <t>Материальная помощь заслуженным работникам</t>
  </si>
  <si>
    <t>17 0 00 00000</t>
  </si>
  <si>
    <t>Закупка товаров, работ и услуг для муниципальных нужд</t>
  </si>
  <si>
    <t>МП"Развитие агропромышленного комплекса Клетского муниципального района Волгоградской области на 2019-2025 гг"</t>
  </si>
  <si>
    <t>Исполнение муниципальных гарантий</t>
  </si>
  <si>
    <t>99 0 00 00470</t>
  </si>
  <si>
    <t>ДРУГИЕ ВОПРОСЫ В ОБЛАСТИ ЭКОНОМИКИ</t>
  </si>
  <si>
    <t>МП "Молодой семье доступное жилье на 2020-2022гг"</t>
  </si>
  <si>
    <t>МП "Молодой семье доступное жилье на 2020-2022гг", софинансирование</t>
  </si>
  <si>
    <t>01 0 00 L4970</t>
  </si>
  <si>
    <t>Физическая культура и спорт</t>
  </si>
  <si>
    <t>МП "Развитие физической культуры и спорта в Клетском муниципальном районе на 2020-2022 гг"</t>
  </si>
  <si>
    <t>Государственная программа Волгоградской области"Развитие образования Волгоградской области на 2018-2025 годы"</t>
  </si>
  <si>
    <t>МП "Сохранение казачей культуры и народных промыслов в Клетском муниципальном районе на 2020-2022 гг"</t>
  </si>
  <si>
    <t>Субсидии бюджетам муниципальных образований Волгоградской области на реализацию мероприятий  в сфере дорожной деятельности с целью организации освещения улично-дорожной сети населенных пунктов</t>
  </si>
  <si>
    <t xml:space="preserve">Субсидия из обл. бюджета на софинансирование расходных обязательств средст массовой информации </t>
  </si>
  <si>
    <t>61 0 00 70840</t>
  </si>
  <si>
    <t xml:space="preserve">Предоставление субсидий бюджетным ,автономнымучреждениям и иным некомерческим организациям </t>
  </si>
  <si>
    <t>51 0 00 60110</t>
  </si>
  <si>
    <t>Предоставление субсидий бюджетным, автономным учреждениям и иным некоммерческим организациям</t>
  </si>
  <si>
    <t>02 0 00 60020</t>
  </si>
  <si>
    <t>22 0 00 60020</t>
  </si>
  <si>
    <t>27 0 00 60020</t>
  </si>
  <si>
    <t>Предоставление субсидии бюджетному учреждению на иные цели - МБУК "ЦДиНТ "Карагод"</t>
  </si>
  <si>
    <t>51 0 00 60020</t>
  </si>
  <si>
    <t>22 0 00 00000</t>
  </si>
  <si>
    <t>02  0 00 00000</t>
  </si>
  <si>
    <t>02 0 00 00000</t>
  </si>
  <si>
    <t>05 0 00 00000</t>
  </si>
  <si>
    <t>74 0 00 00000</t>
  </si>
  <si>
    <t>06 0 00 00000</t>
  </si>
  <si>
    <t>52 1 00 70353</t>
  </si>
  <si>
    <t>01 0 00 00000</t>
  </si>
  <si>
    <t>МП "Развитие физической культуры и спорта в Клетском муниципальном районе на 2020-2022годы"</t>
  </si>
  <si>
    <t xml:space="preserve">07 </t>
  </si>
  <si>
    <t>05 0 Е2 50970</t>
  </si>
  <si>
    <t>99 0 00 60110</t>
  </si>
  <si>
    <t>Субсидии бюджетному учреждению на выполнение муниципального задания ("МБУ Тепловые сети")</t>
  </si>
  <si>
    <t>Обеспечение деятельности бюджетных учреждений, предоставление субсидии на выполнение муниципального задания - МБУК "ЦДиНТ "Карагод"</t>
  </si>
  <si>
    <t>29 0 00 00000</t>
  </si>
  <si>
    <t>Субвенция на ежемесячное денежное вознаграждение за классное руководство пед. работникам образовательных учреждений</t>
  </si>
  <si>
    <t>52 2 00 53030</t>
  </si>
  <si>
    <t>Субсидия на организацию бесплатного горячего питания  обучающихся, получающих начальное общее образование</t>
  </si>
  <si>
    <t>52 2 00 L3040</t>
  </si>
  <si>
    <t>Субвенция муниципальных образований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</si>
  <si>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>Субвенции на реалимзацию закона ВО от 10.11.205 г №1111 -ОД "Об организации питания обучающихся(1-11 классов) в общеобр. организациях"</t>
  </si>
  <si>
    <t>52 3 00 60110</t>
  </si>
  <si>
    <t>Предоставление субсидии на выполнение муниципального задания МБУ "ЦДО "Достижение"</t>
  </si>
  <si>
    <t>Субсидия на финансовое обеспечение зтрат в связи с поризводством, выполнением работ, оказанием услуг, порядком предоставления которых установлено требование о последующем подтверждении их исполнения</t>
  </si>
  <si>
    <t>99 0 00 00190</t>
  </si>
  <si>
    <t>50 0 00 00000</t>
  </si>
  <si>
    <t>99 0 00 60100</t>
  </si>
  <si>
    <t>Межбюджетные трансферты, передоваемые бюджетам мун. районов на реализацию социальных гарантий молодым специалистам, работающим в сельской местности</t>
  </si>
  <si>
    <t>52 2 00 70870</t>
  </si>
  <si>
    <t>Субвенция на организацию и осуществление деятельности по опеке и попечительству</t>
  </si>
  <si>
    <t>99 0 00 70020</t>
  </si>
  <si>
    <t xml:space="preserve">Субсидии бюджетам муниципальных образований Волгоградской области на реализацию мероприятий  в сфере деятельности </t>
  </si>
  <si>
    <t>МП "Развитие системы профилактики немидицинского потребления наркотиков, алкоголя и других психотропных веществ на территории Клетского муниципального района на 2020-2022 гг"</t>
  </si>
  <si>
    <t>Субсидия на сбалансированность в сфере дополнительного образования детей (фин.грамотность)</t>
  </si>
  <si>
    <t>Субсидия из областного бюджета  бюджетам  муниципальных районов и городских округов  на  модернизацию спортивных площадок в общеобразовательных организациях</t>
  </si>
  <si>
    <t>Предоставление субсидий бюджетным, автономным учреждениям и иным некоммерческим организациям (на выполнение муниц. задания)</t>
  </si>
  <si>
    <t>Ведомственная целевая программа "Приоритетные направления молодежной политики на территории Клетского муниципального района на 2021-2023 годы"</t>
  </si>
  <si>
    <t>Социальное обеспечение и иные выплаты населению (рай. бюд.)</t>
  </si>
  <si>
    <t>Ведомственная целевая программа"Развитие архивного дела в Волгоградской области"</t>
  </si>
  <si>
    <t>Софинансировани обл. субсидии на замену кровли и выполнение необходимых  для этого работ</t>
  </si>
  <si>
    <t>Субсидия из обл. бюджета на благоустройство площядок для проведения праздничных линеек.</t>
  </si>
  <si>
    <t>99 0 00 70270</t>
  </si>
  <si>
    <t>Сельское хозяйство и рыболовство</t>
  </si>
  <si>
    <t>Субвенция на осуществление полномочий Волгоградской области, передаваемых органам местного самоуправления а области обращения с животными в части реализации мероприятий при осуществлении деятельности по обращению с животными без владельцев</t>
  </si>
  <si>
    <t>Софинансирование обл. субвенции по организации бесплатного горячего питания школьников (рай. бюд.)</t>
  </si>
  <si>
    <t>52 2 11 L3040</t>
  </si>
  <si>
    <t>05 2 E2 50970</t>
  </si>
  <si>
    <t xml:space="preserve">Мероприятия в рамках  обл. субсидии  на создание в общеобразов. Организациях, расположен. в сель. Местн. Условий для занятия ФК и спортом) </t>
  </si>
  <si>
    <t>Мероприятие в рамках МП"Развитие агропромышленного комплекса Клетского муниципального района Волгоградской области на 2019-2025 гг"</t>
  </si>
  <si>
    <t>Мероприятия в рамках МП "Сохранение казачей культуры и народных промыслов в Клетском муниципальном районе на 2020-2022 гг"</t>
  </si>
  <si>
    <t>Мероприятия в рамках МП "Развитие системы профилактики немидицинского потребления наркотиков, алкоголя и других психотропных веществ на территории Клетского муниципального района на 2020-2022 гг"</t>
  </si>
  <si>
    <t>Мероприятия в рамках МП "Молодой семье доступное жилье на 2020-2022гг"</t>
  </si>
  <si>
    <t>Мероприятия в рамках МП "Развитие физической культуры и спорта в Клетском муниципальном районе на 2020-2022 гг"</t>
  </si>
  <si>
    <t>99 0 00 51200</t>
  </si>
  <si>
    <t>Расходы на обеспечение деятельности (оказание услуг) казенных учреждений</t>
  </si>
  <si>
    <t>Оплата услуг. Предоставление газа</t>
  </si>
  <si>
    <t>52 1 00 00590</t>
  </si>
  <si>
    <t>Расходы на обеспечение казенных учреждений дошкольного образования в рамках ВП "Развитие образования в Клетском муниципальном районе Волгоградской области на 2021-2023гг.",Иные бюджетные ассигнования</t>
  </si>
  <si>
    <t>22 0 00 01022</t>
  </si>
  <si>
    <t>52 2 00 00590</t>
  </si>
  <si>
    <t>27 0 00 01027</t>
  </si>
  <si>
    <t>51 0 00 00590</t>
  </si>
  <si>
    <t>Расходы на обеспечение казенных учреждений дополнительного образования в рамках ВП "Сохранение и развитие культуры Клетского муниципального района на 2021-2023 г.г.", Иные бюджетные ассигнования</t>
  </si>
  <si>
    <t>02 0 00 01002</t>
  </si>
  <si>
    <t>50 0 00 00590</t>
  </si>
  <si>
    <t xml:space="preserve">Расходы на обеспечение казенных учреждений в рамках ВП "Приоритетные направления молодежной политики на территории Клетского муниципального района на 2021-2023 гг.",выплаты персоналу  </t>
  </si>
  <si>
    <t>Расходы на обеспечение казенных учреждений в рамках ВП "Приоритетные направления молодежной политики на территории Клетского муниципального района на 2021-2023 гг."Закупка товаров ,работ и услуг для муниципальных нужд</t>
  </si>
  <si>
    <t>Расходы на обеспечение казенных учреждений в рамках ВП "Приоритетные направления молодежной политики на территории Клетского муниципального района на 2021-2023 гг."Социальное обеспечение и иные выплаты населению(рай.часть)</t>
  </si>
  <si>
    <t>Расходы на обеспечение казенных учреждений в рамках ВП "Приоритетные направления молодежной политики на территории Клетского муниципального района на 2021-2023 гг."Иные бюджетные ассигнования</t>
  </si>
  <si>
    <t>02  0 00 01002</t>
  </si>
  <si>
    <t>50 0 00 02050</t>
  </si>
  <si>
    <t>Мероприятия в рамках ВП "Приоритетные направления молодежной политики на территории КМР на 2021-2023 гг." (отд. Молод. Политики)</t>
  </si>
  <si>
    <t>Мероприятия в рамках ВП "Приоритетные направления молодежной политики на территории КМР на 2021-2023 гг." (отд. Молод. Политики), закупки</t>
  </si>
  <si>
    <t>01 0 00 01001</t>
  </si>
  <si>
    <t>05 0 00 01005</t>
  </si>
  <si>
    <t>МАУ "Редакция газеты Дон" предоставление субсидии бюджетным, автономным и иным некомерческим организациям на иные цели (сертификаты по доп. образванию)</t>
  </si>
  <si>
    <t>МП "Развитие ЖКХ в КМР на 2021-2024 гг"</t>
  </si>
  <si>
    <t>30 0 00 00000</t>
  </si>
  <si>
    <t>Мероприятия в рамках МП "Развитие ЖКХ в КМР на 2021-2024 гг"  на строительство и реконструкцию (модернизацию) объектов питьевого водоснабжения за счет субсидии из обл.бюджета.</t>
  </si>
  <si>
    <t>Мероприятия в рамках МП "Развитие ЖКХ в КМР на 2021-2024 гг"  на строительство и реконструкцию (модернизацию) объектов питьевого водоснабжения, софинансирование.</t>
  </si>
  <si>
    <t xml:space="preserve">МП "Развитие ЖКХ в КМР на 2021-2024 гг" </t>
  </si>
  <si>
    <t>99 0 01 S0390</t>
  </si>
  <si>
    <t>29 2 01 S1850</t>
  </si>
  <si>
    <t>29 2 00 S1850</t>
  </si>
  <si>
    <t>29 2 00S1850</t>
  </si>
  <si>
    <t>29 2 00 S1890</t>
  </si>
  <si>
    <t>52 1 00 S1170</t>
  </si>
  <si>
    <t>52 2 00 S1170</t>
  </si>
  <si>
    <t>11 1 00 S0390</t>
  </si>
  <si>
    <t>Обслуживание муниципального долга</t>
  </si>
  <si>
    <t>99 0 00 00450</t>
  </si>
  <si>
    <t>700</t>
  </si>
  <si>
    <t>30 1F 5 S2040</t>
  </si>
  <si>
    <t>30 1 F 5 S2040</t>
  </si>
  <si>
    <t>Приобретение продуктов питания для инвалидов</t>
  </si>
  <si>
    <t>30 0 F 5 S2040</t>
  </si>
  <si>
    <t>08 0 00 01008</t>
  </si>
  <si>
    <t>99 0 00 S1740</t>
  </si>
  <si>
    <t>99 0 00 S1930</t>
  </si>
  <si>
    <t xml:space="preserve">Субсидии  на компенсацию (возмещение) выпадающих доходов ресурсоснабжающих организаций,связанных с применением ими льготных тарифов (цен) на коммунальные ресурсы и техническую воду,поставляемые населению </t>
  </si>
  <si>
    <t>99 0 00 70510</t>
  </si>
  <si>
    <t>29 2 01 S1840</t>
  </si>
  <si>
    <t>Софинансирование обл. субсидии на приобрет. И замену осветительных приборов и выполнение необходим. Работ</t>
  </si>
  <si>
    <t>29 2 00 S1840</t>
  </si>
  <si>
    <t>08 0 00 010008</t>
  </si>
  <si>
    <t>МБТ на содержание объектов благоустройства</t>
  </si>
  <si>
    <t>Межбюджетные трасферты(субсидия на содержание объектов благоустройства</t>
  </si>
  <si>
    <t>99 0 00 00480</t>
  </si>
  <si>
    <t xml:space="preserve">Организация питания, обучающихся 5-11 кл. в общеобразовательных организациях  (мест. бюджет) </t>
  </si>
  <si>
    <t>МП "Профилактика правонарушений на территории Клетского муниципального района Волгоградской области на период 2022-2024 гг"</t>
  </si>
  <si>
    <t>Ведомственная программа Клетского муниципального района "Развитие образования в Клетском муниципальном районе Волгоградской области на 2022-2024 г."</t>
  </si>
  <si>
    <t xml:space="preserve">Расходы на обеспечение казенных учреждений дошкольного образования в рамках ВП "Развитие образования в Клетском муниципальном районе Волгоградской области на 2022-2024гг.",выплаты персоналу  </t>
  </si>
  <si>
    <t>Расходы на обеспечение казенных учреждений дошкольного образования в рамках ВП "Развитие образования в Клетском муниципальном районе Волгоградской области на 2022-2024гг.",Закупка товаров ,работ и услуг для муниципальных нужд</t>
  </si>
  <si>
    <t>МП "Укрепление материально технической базы образовательных учреждений Клетского муниципального района на 2022-2024 гг."</t>
  </si>
  <si>
    <t xml:space="preserve">  Субсидия из обл. бюджета на замену осветительных приборов и выполнение работ</t>
  </si>
  <si>
    <t>Субсидия из обл. бюджета  на замену кровли и выполнение необходимых  для этого работ</t>
  </si>
  <si>
    <t>Расходы на обеспечение казенных учреждений общего образования в рамках ВП "Развитие образования в Клетском муниципальном районе Волгоградской области на 2022-2024гг."Расходы на выплаты персоналу  органами,казенными учреждениями</t>
  </si>
  <si>
    <t>Расходы на обеспечение казенных учреждений общего образования в рамках ВП "Развитие образования в Клетском муниципальном районе Волгоградской области на 2022-2024гг.",Закупка товаров ,работ и услуг для муниципальных нужд</t>
  </si>
  <si>
    <t>Расходы на обеспечение казенных учреждений общего образования в рамках ВП "Развитие образования в Клетском муниципальном районе Волгоградской области на 2022-2024гг.", Иные бюджетные ассигнования</t>
  </si>
  <si>
    <t>Ведомственная программа "Сохранение и развитие культуры Клетского муниципального района на 2022-2024 г.г."</t>
  </si>
  <si>
    <t>Расходы на обеспечение казенных учреждений дополнительного образования в рамках ВП "Сохранение и развитие культуры Клетского муниципального района на 2022-2024 г.г.", выплаты персоналу</t>
  </si>
  <si>
    <t>Расходы на обеспечение казенных учреждений дополнительного образования в рамках ВП "Сохранение и развитие культуры Клетского муниципального района на 2022-2024 г.г.", закупка товаров ,работ и услуг для муниципальных нужд</t>
  </si>
  <si>
    <t>МП  "Профилактика правонарушений на территории Клетского муниципального района Волгоградской области на период 2022-2024 гг"</t>
  </si>
  <si>
    <t>МП "Профилактика правонарушений на территории Клетского муниципального района Волгоградской области 2022-2024 г.г"</t>
  </si>
  <si>
    <t>МП" Профилактика правонарушений на территории Клетского муниципального района Волгоградской области на период 2022-2024 г.г.</t>
  </si>
  <si>
    <t>52 2 00 71860</t>
  </si>
  <si>
    <t xml:space="preserve">Софинансирование субсидии бюджетам муниципальных образований Волгоградской области на реализацию мероприятий  в сфере деятельности </t>
  </si>
  <si>
    <t>99 0 01 S1740</t>
  </si>
  <si>
    <t>Председатель Клетской районной Думы                                                                                        Г.В. Лыгина</t>
  </si>
  <si>
    <t>Глава Клетского муниципального района                                                                                      А.Н. Игнатченко</t>
  </si>
  <si>
    <t>Приложение № 9  к проекту решения Клетской районной Думы от ... № /  "О районном бюджете на 2023 год и плановый период 2024-2025 гг."</t>
  </si>
  <si>
    <t>Распределение бюджетных ассигнований по разделам, подразделам, целевым статьям и видам расходов классификации расходов районного бюджета на  2024-2025 годы.</t>
  </si>
  <si>
    <t>МП"Развитие муниципальнойслужбы в Клетском муниципальном районе на 2023-2025 г.г."</t>
  </si>
  <si>
    <t>Мероприятия в рамках МП"Развитие муниципальнойслужбы в Клетском муниципальном районе на 2023-2025 г.г."</t>
  </si>
  <si>
    <t>17 0 00 01017</t>
  </si>
  <si>
    <t>МП "Развитие муниципальной службы в Клетском муниципальном районе на 2023-2025 гг"</t>
  </si>
  <si>
    <t>Мероприятия в рамках МП "Развитие муниципальной службы в Клетском муниципальном районе на 2023-2025 гг"</t>
  </si>
  <si>
    <t>28 0 00 01028</t>
  </si>
  <si>
    <t xml:space="preserve"> Расходы на обеспечение деятельности (оказание услуг) казенных учреждений МКУ "ЦБ и МО"</t>
  </si>
  <si>
    <t>99 0 00 00591</t>
  </si>
  <si>
    <t>МП "Развитие и потдержка малого предпринимательства в Клетском муниципальном районе на 2023-2025 гг"</t>
  </si>
  <si>
    <t>Мероприятия в рамках МП "Развитие и потдержка малого предпринимательства в Клетском муниципальном районе на 2023-2025 гг"</t>
  </si>
  <si>
    <t>06 0 00 01006</t>
  </si>
  <si>
    <t>МП "Развитие системы профилактики немидицинского потребления наркотиков, алкоголя и других психотропных веществ на территории Клетского муниципального района на 2023-2025 гг"</t>
  </si>
  <si>
    <t>Мероприятия в рамках МП "Развитие системы профилактики немидицинского потребления наркотиков, алкоголя и других психотропных веществ на территории Клетского муниципального района на 2023-2025 гг"</t>
  </si>
  <si>
    <t xml:space="preserve"> обл. субсидия на благоустройство площадок для проведения праздничных линеек</t>
  </si>
  <si>
    <t>52 2 01 S1170</t>
  </si>
  <si>
    <t>Софинансирование обл. субсидии на сбалансированность в сфере дополнительного образования детей (фин.грамотность)</t>
  </si>
  <si>
    <t>МП "Развитие культуры в Клетском муниципальном районе на 2023-2025 гг"</t>
  </si>
  <si>
    <t>Мероприятия в рамках МП "Развитие культуры в Клетском муниципальном районе на 2023-20235 гг"</t>
  </si>
  <si>
    <t>МП "Сохранение казачей культуры и народных промыслов в Клетском муниципальном районе на 2023-2025 гг"</t>
  </si>
  <si>
    <t>Мероприятия в рамках МП "Сохранение казачей культуры и народных промыслов в Клетском муниципальном районе на 2023-2025 гг"</t>
  </si>
  <si>
    <t>Расходы по молодежной политике</t>
  </si>
  <si>
    <t>99 0 00 02050</t>
  </si>
  <si>
    <t>Мероприятия в рамках МП "Развитие культуры в Клетском муниципальном районе на 2023-2025 гг"</t>
  </si>
  <si>
    <t>99 0 00 72300</t>
  </si>
  <si>
    <t>99 0 00 S2270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</si>
</sst>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"/>
    <numFmt numFmtId="182" formatCode="0.00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180" fontId="4" fillId="33" borderId="11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180" fontId="2" fillId="33" borderId="16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indent="15"/>
    </xf>
    <xf numFmtId="0" fontId="2" fillId="33" borderId="0" xfId="0" applyFont="1" applyFill="1" applyAlignment="1">
      <alignment horizontal="justify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180" fontId="4" fillId="33" borderId="18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180" fontId="2" fillId="33" borderId="18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left" vertical="center" wrapText="1"/>
    </xf>
    <xf numFmtId="49" fontId="47" fillId="33" borderId="14" xfId="0" applyNumberFormat="1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180" fontId="2" fillId="33" borderId="12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8" fillId="33" borderId="14" xfId="0" applyFont="1" applyFill="1" applyBorder="1" applyAlignment="1">
      <alignment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vertical="center" wrapText="1"/>
    </xf>
    <xf numFmtId="0" fontId="4" fillId="33" borderId="27" xfId="0" applyFont="1" applyFill="1" applyBorder="1" applyAlignment="1">
      <alignment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180" fontId="49" fillId="33" borderId="11" xfId="0" applyNumberFormat="1" applyFont="1" applyFill="1" applyBorder="1" applyAlignment="1">
      <alignment horizontal="center" vertical="center" wrapText="1"/>
    </xf>
    <xf numFmtId="180" fontId="49" fillId="33" borderId="12" xfId="0" applyNumberFormat="1" applyFont="1" applyFill="1" applyBorder="1" applyAlignment="1">
      <alignment horizontal="center" vertical="center" wrapText="1"/>
    </xf>
    <xf numFmtId="180" fontId="49" fillId="33" borderId="18" xfId="0" applyNumberFormat="1" applyFont="1" applyFill="1" applyBorder="1" applyAlignment="1">
      <alignment horizontal="center" vertical="center" wrapText="1"/>
    </xf>
    <xf numFmtId="180" fontId="49" fillId="33" borderId="16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2" fillId="33" borderId="0" xfId="0" applyNumberFormat="1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left" wrapText="1"/>
    </xf>
    <xf numFmtId="0" fontId="2" fillId="33" borderId="3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8"/>
  <sheetViews>
    <sheetView tabSelected="1" workbookViewId="0" topLeftCell="A381">
      <selection activeCell="F403" sqref="F403"/>
    </sheetView>
  </sheetViews>
  <sheetFormatPr defaultColWidth="9.00390625" defaultRowHeight="12.75"/>
  <cols>
    <col min="1" max="1" width="49.625" style="1" customWidth="1"/>
    <col min="2" max="2" width="5.875" style="1" customWidth="1"/>
    <col min="3" max="3" width="7.25390625" style="1" customWidth="1"/>
    <col min="4" max="4" width="15.875" style="1" customWidth="1"/>
    <col min="5" max="5" width="7.875" style="1" customWidth="1"/>
    <col min="6" max="6" width="15.75390625" style="1" customWidth="1"/>
    <col min="7" max="7" width="15.125" style="1" customWidth="1"/>
    <col min="8" max="16384" width="9.125" style="1" customWidth="1"/>
  </cols>
  <sheetData>
    <row r="1" spans="1:7" ht="54" customHeight="1">
      <c r="A1" s="17"/>
      <c r="C1" s="98" t="s">
        <v>359</v>
      </c>
      <c r="D1" s="98"/>
      <c r="E1" s="98"/>
      <c r="F1" s="98"/>
      <c r="G1" s="98"/>
    </row>
    <row r="2" spans="1:6" ht="2.25" customHeight="1" hidden="1">
      <c r="A2" s="18"/>
      <c r="E2" s="19"/>
      <c r="F2" s="20"/>
    </row>
    <row r="3" spans="1:7" ht="33" customHeight="1">
      <c r="A3" s="99" t="s">
        <v>360</v>
      </c>
      <c r="B3" s="99"/>
      <c r="C3" s="99"/>
      <c r="D3" s="99"/>
      <c r="E3" s="99"/>
      <c r="F3" s="99"/>
      <c r="G3" s="99"/>
    </row>
    <row r="4" ht="1.5" customHeight="1"/>
    <row r="5" spans="1:7" ht="31.5" customHeight="1">
      <c r="A5" s="100" t="s">
        <v>0</v>
      </c>
      <c r="B5" s="100" t="s">
        <v>1</v>
      </c>
      <c r="C5" s="100" t="s">
        <v>2</v>
      </c>
      <c r="D5" s="100" t="s">
        <v>3</v>
      </c>
      <c r="E5" s="102" t="s">
        <v>4</v>
      </c>
      <c r="F5" s="104" t="s">
        <v>72</v>
      </c>
      <c r="G5" s="104"/>
    </row>
    <row r="6" spans="1:7" ht="15.75">
      <c r="A6" s="101"/>
      <c r="B6" s="101"/>
      <c r="C6" s="101"/>
      <c r="D6" s="101"/>
      <c r="E6" s="103"/>
      <c r="F6" s="21">
        <v>2024</v>
      </c>
      <c r="G6" s="21">
        <v>2025</v>
      </c>
    </row>
    <row r="7" spans="1:7" ht="18.75" customHeight="1">
      <c r="A7" s="22">
        <v>1</v>
      </c>
      <c r="B7" s="23">
        <f>A7+1</f>
        <v>2</v>
      </c>
      <c r="C7" s="23">
        <f>B7+1</f>
        <v>3</v>
      </c>
      <c r="D7" s="23">
        <f>C7+1</f>
        <v>4</v>
      </c>
      <c r="E7" s="24">
        <f>D7+1</f>
        <v>5</v>
      </c>
      <c r="F7" s="24">
        <v>6</v>
      </c>
      <c r="G7" s="23">
        <v>7</v>
      </c>
    </row>
    <row r="8" spans="1:7" ht="21" customHeight="1">
      <c r="A8" s="25" t="s">
        <v>5</v>
      </c>
      <c r="B8" s="26" t="s">
        <v>6</v>
      </c>
      <c r="C8" s="26"/>
      <c r="D8" s="21"/>
      <c r="E8" s="27"/>
      <c r="F8" s="13">
        <f>F13+F18+F41+F48+F52+F9</f>
        <v>62379.8</v>
      </c>
      <c r="G8" s="13">
        <f>G13+G18+G41+G48+G52+G9</f>
        <v>53554.5</v>
      </c>
    </row>
    <row r="9" spans="1:7" ht="47.25">
      <c r="A9" s="28" t="s">
        <v>194</v>
      </c>
      <c r="B9" s="26" t="s">
        <v>6</v>
      </c>
      <c r="C9" s="26" t="s">
        <v>7</v>
      </c>
      <c r="D9" s="21"/>
      <c r="E9" s="27"/>
      <c r="F9" s="13">
        <f aca="true" t="shared" si="0" ref="F9:G11">F10</f>
        <v>1808.5</v>
      </c>
      <c r="G9" s="13">
        <f t="shared" si="0"/>
        <v>1808.5</v>
      </c>
    </row>
    <row r="10" spans="1:7" ht="31.5">
      <c r="A10" s="29" t="s">
        <v>71</v>
      </c>
      <c r="B10" s="3" t="s">
        <v>6</v>
      </c>
      <c r="C10" s="3" t="s">
        <v>7</v>
      </c>
      <c r="D10" s="4" t="s">
        <v>74</v>
      </c>
      <c r="E10" s="27"/>
      <c r="F10" s="11">
        <f t="shared" si="0"/>
        <v>1808.5</v>
      </c>
      <c r="G10" s="11">
        <f t="shared" si="0"/>
        <v>1808.5</v>
      </c>
    </row>
    <row r="11" spans="1:7" ht="15.75">
      <c r="A11" s="29" t="s">
        <v>195</v>
      </c>
      <c r="B11" s="3" t="s">
        <v>6</v>
      </c>
      <c r="C11" s="3" t="s">
        <v>7</v>
      </c>
      <c r="D11" s="30" t="s">
        <v>77</v>
      </c>
      <c r="E11" s="31"/>
      <c r="F11" s="11">
        <f t="shared" si="0"/>
        <v>1808.5</v>
      </c>
      <c r="G11" s="11">
        <f t="shared" si="0"/>
        <v>1808.5</v>
      </c>
    </row>
    <row r="12" spans="1:7" ht="63">
      <c r="A12" s="29" t="s">
        <v>44</v>
      </c>
      <c r="B12" s="3" t="s">
        <v>6</v>
      </c>
      <c r="C12" s="3" t="s">
        <v>7</v>
      </c>
      <c r="D12" s="4" t="s">
        <v>77</v>
      </c>
      <c r="E12" s="32" t="s">
        <v>42</v>
      </c>
      <c r="F12" s="11">
        <v>1808.5</v>
      </c>
      <c r="G12" s="11">
        <v>1808.5</v>
      </c>
    </row>
    <row r="13" spans="1:7" ht="63">
      <c r="A13" s="25" t="s">
        <v>9</v>
      </c>
      <c r="B13" s="26" t="s">
        <v>6</v>
      </c>
      <c r="C13" s="26" t="s">
        <v>10</v>
      </c>
      <c r="D13" s="21"/>
      <c r="E13" s="27"/>
      <c r="F13" s="13">
        <f>F14</f>
        <v>596.5</v>
      </c>
      <c r="G13" s="13">
        <f>G14</f>
        <v>596.5</v>
      </c>
    </row>
    <row r="14" spans="1:7" ht="31.5">
      <c r="A14" s="29" t="s">
        <v>71</v>
      </c>
      <c r="B14" s="3" t="s">
        <v>6</v>
      </c>
      <c r="C14" s="3" t="s">
        <v>10</v>
      </c>
      <c r="D14" s="4" t="s">
        <v>74</v>
      </c>
      <c r="E14" s="33"/>
      <c r="F14" s="11">
        <f>F15</f>
        <v>596.5</v>
      </c>
      <c r="G14" s="11">
        <f>G15</f>
        <v>596.5</v>
      </c>
    </row>
    <row r="15" spans="1:7" ht="31.5">
      <c r="A15" s="29" t="s">
        <v>43</v>
      </c>
      <c r="B15" s="3" t="s">
        <v>6</v>
      </c>
      <c r="C15" s="3" t="s">
        <v>10</v>
      </c>
      <c r="D15" s="4" t="s">
        <v>75</v>
      </c>
      <c r="E15" s="33"/>
      <c r="F15" s="11">
        <f>SUM(F16:F17)</f>
        <v>596.5</v>
      </c>
      <c r="G15" s="11">
        <f>SUM(G16:G17)</f>
        <v>596.5</v>
      </c>
    </row>
    <row r="16" spans="1:7" ht="63">
      <c r="A16" s="29" t="s">
        <v>44</v>
      </c>
      <c r="B16" s="3" t="s">
        <v>6</v>
      </c>
      <c r="C16" s="3" t="s">
        <v>10</v>
      </c>
      <c r="D16" s="4" t="s">
        <v>75</v>
      </c>
      <c r="E16" s="32" t="s">
        <v>42</v>
      </c>
      <c r="F16" s="11">
        <v>491</v>
      </c>
      <c r="G16" s="11">
        <v>491</v>
      </c>
    </row>
    <row r="17" spans="1:7" ht="31.5">
      <c r="A17" s="29" t="s">
        <v>47</v>
      </c>
      <c r="B17" s="3" t="s">
        <v>6</v>
      </c>
      <c r="C17" s="3" t="s">
        <v>10</v>
      </c>
      <c r="D17" s="4" t="s">
        <v>76</v>
      </c>
      <c r="E17" s="32" t="s">
        <v>45</v>
      </c>
      <c r="F17" s="11">
        <v>105.5</v>
      </c>
      <c r="G17" s="11">
        <v>105.5</v>
      </c>
    </row>
    <row r="18" spans="1:7" ht="63">
      <c r="A18" s="25" t="s">
        <v>39</v>
      </c>
      <c r="B18" s="26" t="s">
        <v>6</v>
      </c>
      <c r="C18" s="26" t="s">
        <v>11</v>
      </c>
      <c r="D18" s="26"/>
      <c r="E18" s="34"/>
      <c r="F18" s="13">
        <f>F19+F32+F37+F29</f>
        <v>19526.699999999997</v>
      </c>
      <c r="G18" s="13">
        <f>G19+G32+G37+G29</f>
        <v>19523.199999999997</v>
      </c>
    </row>
    <row r="19" spans="1:7" ht="31.5">
      <c r="A19" s="2" t="s">
        <v>59</v>
      </c>
      <c r="B19" s="3" t="s">
        <v>6</v>
      </c>
      <c r="C19" s="3" t="s">
        <v>11</v>
      </c>
      <c r="D19" s="4" t="s">
        <v>74</v>
      </c>
      <c r="E19" s="32"/>
      <c r="F19" s="11">
        <f>F20+F24+F26</f>
        <v>19014.5</v>
      </c>
      <c r="G19" s="11">
        <f>G20+G24+G26</f>
        <v>19011</v>
      </c>
    </row>
    <row r="20" spans="1:7" ht="31.5">
      <c r="A20" s="2" t="s">
        <v>43</v>
      </c>
      <c r="B20" s="3" t="s">
        <v>6</v>
      </c>
      <c r="C20" s="3" t="s">
        <v>11</v>
      </c>
      <c r="D20" s="4" t="s">
        <v>75</v>
      </c>
      <c r="E20" s="32"/>
      <c r="F20" s="11">
        <f>F21+F22+F23</f>
        <v>18680.3</v>
      </c>
      <c r="G20" s="11">
        <f>G21+G22+G23</f>
        <v>18676.8</v>
      </c>
    </row>
    <row r="21" spans="1:7" ht="63">
      <c r="A21" s="2" t="s">
        <v>57</v>
      </c>
      <c r="B21" s="3" t="s">
        <v>6</v>
      </c>
      <c r="C21" s="3" t="s">
        <v>11</v>
      </c>
      <c r="D21" s="4" t="s">
        <v>75</v>
      </c>
      <c r="E21" s="32" t="s">
        <v>42</v>
      </c>
      <c r="F21" s="11">
        <v>18370</v>
      </c>
      <c r="G21" s="11">
        <v>18370</v>
      </c>
    </row>
    <row r="22" spans="1:7" ht="31.5">
      <c r="A22" s="2" t="s">
        <v>55</v>
      </c>
      <c r="B22" s="3" t="s">
        <v>6</v>
      </c>
      <c r="C22" s="3" t="s">
        <v>11</v>
      </c>
      <c r="D22" s="4" t="s">
        <v>75</v>
      </c>
      <c r="E22" s="32" t="s">
        <v>45</v>
      </c>
      <c r="F22" s="11">
        <v>264.8</v>
      </c>
      <c r="G22" s="11">
        <v>261.3</v>
      </c>
    </row>
    <row r="23" spans="1:7" ht="15.75">
      <c r="A23" s="2" t="s">
        <v>69</v>
      </c>
      <c r="B23" s="3" t="s">
        <v>6</v>
      </c>
      <c r="C23" s="3" t="s">
        <v>11</v>
      </c>
      <c r="D23" s="4" t="s">
        <v>75</v>
      </c>
      <c r="E23" s="32" t="s">
        <v>46</v>
      </c>
      <c r="F23" s="11">
        <v>45.5</v>
      </c>
      <c r="G23" s="11">
        <v>45.5</v>
      </c>
    </row>
    <row r="24" spans="1:7" ht="47.25">
      <c r="A24" s="2" t="s">
        <v>78</v>
      </c>
      <c r="B24" s="3" t="s">
        <v>6</v>
      </c>
      <c r="C24" s="3" t="s">
        <v>11</v>
      </c>
      <c r="D24" s="4" t="s">
        <v>79</v>
      </c>
      <c r="E24" s="32"/>
      <c r="F24" s="11">
        <f>F25</f>
        <v>334.2</v>
      </c>
      <c r="G24" s="11">
        <f>G25</f>
        <v>334.2</v>
      </c>
    </row>
    <row r="25" spans="1:7" ht="63">
      <c r="A25" s="2" t="s">
        <v>57</v>
      </c>
      <c r="B25" s="3" t="s">
        <v>6</v>
      </c>
      <c r="C25" s="3" t="s">
        <v>11</v>
      </c>
      <c r="D25" s="4" t="s">
        <v>80</v>
      </c>
      <c r="E25" s="32" t="s">
        <v>42</v>
      </c>
      <c r="F25" s="11">
        <v>334.2</v>
      </c>
      <c r="G25" s="11">
        <v>334.2</v>
      </c>
    </row>
    <row r="26" spans="1:7" ht="36.75" customHeight="1">
      <c r="A26" s="2" t="s">
        <v>48</v>
      </c>
      <c r="B26" s="3" t="s">
        <v>6</v>
      </c>
      <c r="C26" s="3" t="s">
        <v>11</v>
      </c>
      <c r="D26" s="4" t="s">
        <v>81</v>
      </c>
      <c r="E26" s="32"/>
      <c r="F26" s="11">
        <f>F27+F28</f>
        <v>0</v>
      </c>
      <c r="G26" s="11">
        <f>G27+G28</f>
        <v>0</v>
      </c>
    </row>
    <row r="27" spans="1:7" ht="39" customHeight="1">
      <c r="A27" s="2" t="s">
        <v>57</v>
      </c>
      <c r="B27" s="3" t="s">
        <v>6</v>
      </c>
      <c r="C27" s="3" t="s">
        <v>11</v>
      </c>
      <c r="D27" s="4" t="s">
        <v>81</v>
      </c>
      <c r="E27" s="32" t="s">
        <v>42</v>
      </c>
      <c r="F27" s="11">
        <v>0</v>
      </c>
      <c r="G27" s="11">
        <v>0</v>
      </c>
    </row>
    <row r="28" spans="1:7" ht="30" customHeight="1">
      <c r="A28" s="2" t="s">
        <v>55</v>
      </c>
      <c r="B28" s="3" t="s">
        <v>6</v>
      </c>
      <c r="C28" s="3" t="s">
        <v>11</v>
      </c>
      <c r="D28" s="4" t="s">
        <v>81</v>
      </c>
      <c r="E28" s="32" t="s">
        <v>45</v>
      </c>
      <c r="F28" s="11">
        <v>0</v>
      </c>
      <c r="G28" s="11">
        <v>0</v>
      </c>
    </row>
    <row r="29" spans="1:7" ht="47.25">
      <c r="A29" s="2" t="s">
        <v>361</v>
      </c>
      <c r="B29" s="3" t="s">
        <v>6</v>
      </c>
      <c r="C29" s="3" t="s">
        <v>11</v>
      </c>
      <c r="D29" s="4" t="s">
        <v>205</v>
      </c>
      <c r="E29" s="32"/>
      <c r="F29" s="11">
        <f>F30</f>
        <v>30</v>
      </c>
      <c r="G29" s="11">
        <f>G30</f>
        <v>30</v>
      </c>
    </row>
    <row r="30" spans="1:7" ht="47.25">
      <c r="A30" s="2" t="s">
        <v>362</v>
      </c>
      <c r="B30" s="3" t="s">
        <v>6</v>
      </c>
      <c r="C30" s="3" t="s">
        <v>11</v>
      </c>
      <c r="D30" s="4" t="s">
        <v>363</v>
      </c>
      <c r="E30" s="32"/>
      <c r="F30" s="11">
        <f>F31</f>
        <v>30</v>
      </c>
      <c r="G30" s="11">
        <f>G31</f>
        <v>30</v>
      </c>
    </row>
    <row r="31" spans="1:7" ht="63">
      <c r="A31" s="87" t="s">
        <v>57</v>
      </c>
      <c r="B31" s="3" t="s">
        <v>6</v>
      </c>
      <c r="C31" s="3" t="s">
        <v>11</v>
      </c>
      <c r="D31" s="4" t="s">
        <v>363</v>
      </c>
      <c r="E31" s="32" t="s">
        <v>42</v>
      </c>
      <c r="F31" s="11">
        <v>30</v>
      </c>
      <c r="G31" s="11">
        <v>30</v>
      </c>
    </row>
    <row r="32" spans="1:7" ht="50.25" customHeight="1">
      <c r="A32" s="2" t="s">
        <v>216</v>
      </c>
      <c r="B32" s="3" t="s">
        <v>6</v>
      </c>
      <c r="C32" s="3" t="s">
        <v>11</v>
      </c>
      <c r="D32" s="4" t="s">
        <v>83</v>
      </c>
      <c r="E32" s="32"/>
      <c r="F32" s="11">
        <f>F33</f>
        <v>309.1</v>
      </c>
      <c r="G32" s="11">
        <f>G33</f>
        <v>309.1</v>
      </c>
    </row>
    <row r="33" spans="1:7" ht="30.75" customHeight="1">
      <c r="A33" s="2" t="s">
        <v>129</v>
      </c>
      <c r="B33" s="3" t="s">
        <v>6</v>
      </c>
      <c r="C33" s="3" t="s">
        <v>11</v>
      </c>
      <c r="D33" s="4" t="s">
        <v>84</v>
      </c>
      <c r="E33" s="32"/>
      <c r="F33" s="11">
        <f>F34</f>
        <v>309.1</v>
      </c>
      <c r="G33" s="11">
        <f>G34</f>
        <v>309.1</v>
      </c>
    </row>
    <row r="34" spans="1:7" ht="63">
      <c r="A34" s="2" t="s">
        <v>82</v>
      </c>
      <c r="B34" s="3" t="s">
        <v>6</v>
      </c>
      <c r="C34" s="3" t="s">
        <v>11</v>
      </c>
      <c r="D34" s="4" t="s">
        <v>87</v>
      </c>
      <c r="E34" s="32"/>
      <c r="F34" s="11">
        <f>F35+F36</f>
        <v>309.1</v>
      </c>
      <c r="G34" s="11">
        <f>G35+G36</f>
        <v>309.1</v>
      </c>
    </row>
    <row r="35" spans="1:7" ht="63">
      <c r="A35" s="2" t="s">
        <v>57</v>
      </c>
      <c r="B35" s="3" t="s">
        <v>6</v>
      </c>
      <c r="C35" s="3" t="s">
        <v>11</v>
      </c>
      <c r="D35" s="4" t="s">
        <v>87</v>
      </c>
      <c r="E35" s="32" t="s">
        <v>42</v>
      </c>
      <c r="F35" s="11">
        <v>309.1</v>
      </c>
      <c r="G35" s="11">
        <v>309.1</v>
      </c>
    </row>
    <row r="36" spans="1:7" ht="31.5">
      <c r="A36" s="2" t="s">
        <v>55</v>
      </c>
      <c r="B36" s="3" t="s">
        <v>6</v>
      </c>
      <c r="C36" s="3" t="s">
        <v>11</v>
      </c>
      <c r="D36" s="4" t="s">
        <v>87</v>
      </c>
      <c r="E36" s="32" t="s">
        <v>45</v>
      </c>
      <c r="F36" s="11">
        <v>0</v>
      </c>
      <c r="G36" s="11">
        <v>0</v>
      </c>
    </row>
    <row r="37" spans="1:7" ht="38.25" customHeight="1">
      <c r="A37" s="2" t="s">
        <v>267</v>
      </c>
      <c r="B37" s="3" t="s">
        <v>6</v>
      </c>
      <c r="C37" s="3" t="s">
        <v>11</v>
      </c>
      <c r="D37" s="4" t="s">
        <v>233</v>
      </c>
      <c r="E37" s="32"/>
      <c r="F37" s="11">
        <f>F38</f>
        <v>173.1</v>
      </c>
      <c r="G37" s="11">
        <f>G38</f>
        <v>173.1</v>
      </c>
    </row>
    <row r="38" spans="1:7" ht="63">
      <c r="A38" s="2" t="s">
        <v>85</v>
      </c>
      <c r="B38" s="3" t="s">
        <v>6</v>
      </c>
      <c r="C38" s="3" t="s">
        <v>11</v>
      </c>
      <c r="D38" s="4" t="s">
        <v>86</v>
      </c>
      <c r="E38" s="32"/>
      <c r="F38" s="11">
        <f>F39+F40</f>
        <v>173.1</v>
      </c>
      <c r="G38" s="11">
        <f>G39+G40</f>
        <v>173.1</v>
      </c>
    </row>
    <row r="39" spans="1:7" ht="63">
      <c r="A39" s="2" t="s">
        <v>57</v>
      </c>
      <c r="B39" s="3" t="s">
        <v>6</v>
      </c>
      <c r="C39" s="3" t="s">
        <v>11</v>
      </c>
      <c r="D39" s="4" t="s">
        <v>86</v>
      </c>
      <c r="E39" s="32" t="s">
        <v>42</v>
      </c>
      <c r="F39" s="11">
        <v>173.1</v>
      </c>
      <c r="G39" s="11">
        <v>173.1</v>
      </c>
    </row>
    <row r="40" spans="1:7" ht="31.5">
      <c r="A40" s="2" t="s">
        <v>55</v>
      </c>
      <c r="B40" s="3" t="s">
        <v>6</v>
      </c>
      <c r="C40" s="3" t="s">
        <v>11</v>
      </c>
      <c r="D40" s="4" t="s">
        <v>86</v>
      </c>
      <c r="E40" s="32" t="s">
        <v>45</v>
      </c>
      <c r="F40" s="11">
        <v>0</v>
      </c>
      <c r="G40" s="11">
        <v>0</v>
      </c>
    </row>
    <row r="41" spans="1:7" ht="51" customHeight="1">
      <c r="A41" s="35" t="s">
        <v>34</v>
      </c>
      <c r="B41" s="26" t="s">
        <v>6</v>
      </c>
      <c r="C41" s="26" t="s">
        <v>21</v>
      </c>
      <c r="D41" s="36"/>
      <c r="E41" s="37"/>
      <c r="F41" s="13">
        <f>F42</f>
        <v>7270.200000000001</v>
      </c>
      <c r="G41" s="13">
        <f>G42</f>
        <v>7270.200000000001</v>
      </c>
    </row>
    <row r="42" spans="1:7" ht="32.25" customHeight="1">
      <c r="A42" s="2" t="s">
        <v>88</v>
      </c>
      <c r="B42" s="3" t="s">
        <v>6</v>
      </c>
      <c r="C42" s="3" t="s">
        <v>21</v>
      </c>
      <c r="D42" s="4" t="s">
        <v>74</v>
      </c>
      <c r="E42" s="32"/>
      <c r="F42" s="11">
        <f>F43+F46</f>
        <v>7270.200000000001</v>
      </c>
      <c r="G42" s="11">
        <f>G43+G46</f>
        <v>7270.200000000001</v>
      </c>
    </row>
    <row r="43" spans="1:7" ht="31.5">
      <c r="A43" s="2" t="s">
        <v>127</v>
      </c>
      <c r="B43" s="3" t="s">
        <v>6</v>
      </c>
      <c r="C43" s="3" t="s">
        <v>21</v>
      </c>
      <c r="D43" s="4" t="s">
        <v>75</v>
      </c>
      <c r="E43" s="32"/>
      <c r="F43" s="11">
        <f>F44+F45</f>
        <v>5996.8</v>
      </c>
      <c r="G43" s="11">
        <f>G44+G45</f>
        <v>5996.8</v>
      </c>
    </row>
    <row r="44" spans="1:7" ht="63">
      <c r="A44" s="2" t="s">
        <v>57</v>
      </c>
      <c r="B44" s="3" t="s">
        <v>6</v>
      </c>
      <c r="C44" s="3" t="s">
        <v>21</v>
      </c>
      <c r="D44" s="4" t="s">
        <v>75</v>
      </c>
      <c r="E44" s="32" t="s">
        <v>42</v>
      </c>
      <c r="F44" s="11">
        <f>4914+747</f>
        <v>5661</v>
      </c>
      <c r="G44" s="11">
        <f>4914+747</f>
        <v>5661</v>
      </c>
    </row>
    <row r="45" spans="1:7" ht="31.5">
      <c r="A45" s="2" t="s">
        <v>55</v>
      </c>
      <c r="B45" s="3" t="s">
        <v>6</v>
      </c>
      <c r="C45" s="3" t="s">
        <v>21</v>
      </c>
      <c r="D45" s="4" t="s">
        <v>75</v>
      </c>
      <c r="E45" s="32" t="s">
        <v>45</v>
      </c>
      <c r="F45" s="11">
        <f>278.3+57.5</f>
        <v>335.8</v>
      </c>
      <c r="G45" s="11">
        <f>278.3+57.5</f>
        <v>335.8</v>
      </c>
    </row>
    <row r="46" spans="1:7" ht="15.75">
      <c r="A46" s="2" t="s">
        <v>67</v>
      </c>
      <c r="B46" s="3" t="s">
        <v>6</v>
      </c>
      <c r="C46" s="3" t="s">
        <v>21</v>
      </c>
      <c r="D46" s="9" t="s">
        <v>90</v>
      </c>
      <c r="E46" s="15"/>
      <c r="F46" s="11">
        <f>F47</f>
        <v>1273.4</v>
      </c>
      <c r="G46" s="11">
        <f>G47</f>
        <v>1273.4</v>
      </c>
    </row>
    <row r="47" spans="1:7" ht="63">
      <c r="A47" s="2" t="s">
        <v>57</v>
      </c>
      <c r="B47" s="3" t="s">
        <v>6</v>
      </c>
      <c r="C47" s="3" t="s">
        <v>21</v>
      </c>
      <c r="D47" s="9" t="s">
        <v>90</v>
      </c>
      <c r="E47" s="15" t="s">
        <v>42</v>
      </c>
      <c r="F47" s="11">
        <v>1273.4</v>
      </c>
      <c r="G47" s="11">
        <v>1273.4</v>
      </c>
    </row>
    <row r="48" spans="1:7" ht="19.5" customHeight="1">
      <c r="A48" s="35" t="s">
        <v>15</v>
      </c>
      <c r="B48" s="26" t="s">
        <v>6</v>
      </c>
      <c r="C48" s="26" t="s">
        <v>13</v>
      </c>
      <c r="D48" s="36"/>
      <c r="E48" s="37"/>
      <c r="F48" s="13">
        <f aca="true" t="shared" si="1" ref="F48:G50">+F49</f>
        <v>100</v>
      </c>
      <c r="G48" s="13">
        <f t="shared" si="1"/>
        <v>100</v>
      </c>
    </row>
    <row r="49" spans="1:7" ht="47.25">
      <c r="A49" s="2" t="s">
        <v>133</v>
      </c>
      <c r="B49" s="3" t="s">
        <v>6</v>
      </c>
      <c r="C49" s="3" t="s">
        <v>13</v>
      </c>
      <c r="D49" s="4" t="s">
        <v>92</v>
      </c>
      <c r="E49" s="32"/>
      <c r="F49" s="11">
        <f t="shared" si="1"/>
        <v>100</v>
      </c>
      <c r="G49" s="11">
        <f t="shared" si="1"/>
        <v>100</v>
      </c>
    </row>
    <row r="50" spans="1:7" ht="15.75">
      <c r="A50" s="2" t="s">
        <v>17</v>
      </c>
      <c r="B50" s="3" t="s">
        <v>6</v>
      </c>
      <c r="C50" s="3" t="s">
        <v>13</v>
      </c>
      <c r="D50" s="4" t="s">
        <v>182</v>
      </c>
      <c r="E50" s="32"/>
      <c r="F50" s="11">
        <f t="shared" si="1"/>
        <v>100</v>
      </c>
      <c r="G50" s="11">
        <f t="shared" si="1"/>
        <v>100</v>
      </c>
    </row>
    <row r="51" spans="1:7" ht="15.75">
      <c r="A51" s="2" t="s">
        <v>69</v>
      </c>
      <c r="B51" s="3" t="s">
        <v>6</v>
      </c>
      <c r="C51" s="3" t="s">
        <v>13</v>
      </c>
      <c r="D51" s="4" t="s">
        <v>182</v>
      </c>
      <c r="E51" s="32" t="s">
        <v>46</v>
      </c>
      <c r="F51" s="11">
        <v>100</v>
      </c>
      <c r="G51" s="11">
        <v>100</v>
      </c>
    </row>
    <row r="52" spans="1:7" ht="23.25" customHeight="1">
      <c r="A52" s="35" t="s">
        <v>40</v>
      </c>
      <c r="B52" s="26" t="s">
        <v>6</v>
      </c>
      <c r="C52" s="26" t="s">
        <v>37</v>
      </c>
      <c r="D52" s="36"/>
      <c r="E52" s="37"/>
      <c r="F52" s="13">
        <f>F53+F61+F58+F82+F55</f>
        <v>33077.9</v>
      </c>
      <c r="G52" s="13">
        <f>G53+G61+G58+G82+G55</f>
        <v>24256.1</v>
      </c>
    </row>
    <row r="53" spans="1:7" ht="47.25">
      <c r="A53" s="2" t="s">
        <v>338</v>
      </c>
      <c r="B53" s="3" t="s">
        <v>6</v>
      </c>
      <c r="C53" s="3" t="s">
        <v>37</v>
      </c>
      <c r="D53" s="4" t="s">
        <v>325</v>
      </c>
      <c r="E53" s="32"/>
      <c r="F53" s="11">
        <f>F54</f>
        <v>0</v>
      </c>
      <c r="G53" s="11">
        <f>G54</f>
        <v>0</v>
      </c>
    </row>
    <row r="54" spans="1:7" ht="31.5">
      <c r="A54" s="2" t="s">
        <v>55</v>
      </c>
      <c r="B54" s="3" t="s">
        <v>6</v>
      </c>
      <c r="C54" s="3" t="s">
        <v>37</v>
      </c>
      <c r="D54" s="4" t="s">
        <v>325</v>
      </c>
      <c r="E54" s="32" t="s">
        <v>42</v>
      </c>
      <c r="F54" s="11">
        <v>0</v>
      </c>
      <c r="G54" s="11">
        <v>0</v>
      </c>
    </row>
    <row r="55" spans="1:7" ht="47.25" customHeight="1">
      <c r="A55" s="2" t="s">
        <v>364</v>
      </c>
      <c r="B55" s="3" t="s">
        <v>6</v>
      </c>
      <c r="C55" s="3" t="s">
        <v>37</v>
      </c>
      <c r="D55" s="4" t="s">
        <v>205</v>
      </c>
      <c r="E55" s="32"/>
      <c r="F55" s="11">
        <f>F56</f>
        <v>70</v>
      </c>
      <c r="G55" s="11">
        <f>G56</f>
        <v>70</v>
      </c>
    </row>
    <row r="56" spans="1:7" ht="55.5" customHeight="1">
      <c r="A56" s="2" t="s">
        <v>365</v>
      </c>
      <c r="B56" s="3" t="s">
        <v>6</v>
      </c>
      <c r="C56" s="3" t="s">
        <v>37</v>
      </c>
      <c r="D56" s="4" t="s">
        <v>363</v>
      </c>
      <c r="E56" s="32"/>
      <c r="F56" s="11">
        <f>F57</f>
        <v>70</v>
      </c>
      <c r="G56" s="11">
        <f>G57</f>
        <v>70</v>
      </c>
    </row>
    <row r="57" spans="1:7" ht="33.75" customHeight="1">
      <c r="A57" s="2" t="s">
        <v>206</v>
      </c>
      <c r="B57" s="3" t="s">
        <v>6</v>
      </c>
      <c r="C57" s="3" t="s">
        <v>37</v>
      </c>
      <c r="D57" s="4" t="s">
        <v>363</v>
      </c>
      <c r="E57" s="32" t="s">
        <v>45</v>
      </c>
      <c r="F57" s="11">
        <v>70</v>
      </c>
      <c r="G57" s="11">
        <v>70</v>
      </c>
    </row>
    <row r="58" spans="1:7" ht="51.75" customHeight="1">
      <c r="A58" s="2" t="s">
        <v>207</v>
      </c>
      <c r="B58" s="3" t="s">
        <v>6</v>
      </c>
      <c r="C58" s="3" t="s">
        <v>37</v>
      </c>
      <c r="D58" s="4" t="s">
        <v>181</v>
      </c>
      <c r="E58" s="32"/>
      <c r="F58" s="11">
        <f>F59</f>
        <v>200</v>
      </c>
      <c r="G58" s="11">
        <f>G59</f>
        <v>200</v>
      </c>
    </row>
    <row r="59" spans="1:7" ht="63">
      <c r="A59" s="2" t="s">
        <v>277</v>
      </c>
      <c r="B59" s="3" t="s">
        <v>6</v>
      </c>
      <c r="C59" s="3" t="s">
        <v>37</v>
      </c>
      <c r="D59" s="4" t="s">
        <v>366</v>
      </c>
      <c r="E59" s="32"/>
      <c r="F59" s="11">
        <f>F60</f>
        <v>200</v>
      </c>
      <c r="G59" s="11">
        <f>G60</f>
        <v>200</v>
      </c>
    </row>
    <row r="60" spans="1:7" ht="31.5">
      <c r="A60" s="2" t="s">
        <v>51</v>
      </c>
      <c r="B60" s="3" t="s">
        <v>6</v>
      </c>
      <c r="C60" s="3" t="s">
        <v>37</v>
      </c>
      <c r="D60" s="4" t="s">
        <v>366</v>
      </c>
      <c r="E60" s="32" t="s">
        <v>45</v>
      </c>
      <c r="F60" s="11">
        <v>200</v>
      </c>
      <c r="G60" s="11">
        <v>200</v>
      </c>
    </row>
    <row r="61" spans="1:7" ht="47.25">
      <c r="A61" s="2" t="s">
        <v>133</v>
      </c>
      <c r="B61" s="3" t="s">
        <v>6</v>
      </c>
      <c r="C61" s="3" t="s">
        <v>37</v>
      </c>
      <c r="D61" s="4" t="s">
        <v>92</v>
      </c>
      <c r="E61" s="32"/>
      <c r="F61" s="11">
        <f>F64+F72+F75+F77+F80+F62+F68</f>
        <v>32806.6</v>
      </c>
      <c r="G61" s="11">
        <f>G64+G72+G75+G77+G80+G62+G68</f>
        <v>23984.899999999998</v>
      </c>
    </row>
    <row r="62" spans="1:7" ht="15.75">
      <c r="A62" s="2" t="s">
        <v>208</v>
      </c>
      <c r="B62" s="3" t="s">
        <v>6</v>
      </c>
      <c r="C62" s="3" t="s">
        <v>37</v>
      </c>
      <c r="D62" s="4" t="s">
        <v>209</v>
      </c>
      <c r="E62" s="32"/>
      <c r="F62" s="11">
        <f>F63</f>
        <v>0</v>
      </c>
      <c r="G62" s="11">
        <f>G63</f>
        <v>0</v>
      </c>
    </row>
    <row r="63" spans="1:7" ht="15.75">
      <c r="A63" s="2" t="s">
        <v>69</v>
      </c>
      <c r="B63" s="3" t="s">
        <v>6</v>
      </c>
      <c r="C63" s="3" t="s">
        <v>37</v>
      </c>
      <c r="D63" s="4" t="s">
        <v>209</v>
      </c>
      <c r="E63" s="32" t="s">
        <v>46</v>
      </c>
      <c r="F63" s="11">
        <v>0</v>
      </c>
      <c r="G63" s="11">
        <v>0</v>
      </c>
    </row>
    <row r="64" spans="1:7" ht="33.75" customHeight="1">
      <c r="A64" s="2" t="s">
        <v>130</v>
      </c>
      <c r="B64" s="3" t="s">
        <v>6</v>
      </c>
      <c r="C64" s="3" t="s">
        <v>37</v>
      </c>
      <c r="D64" s="4" t="s">
        <v>95</v>
      </c>
      <c r="E64" s="32"/>
      <c r="F64" s="11">
        <f>F65+F66+F67</f>
        <v>18502</v>
      </c>
      <c r="G64" s="11">
        <f>G65+G66+G67</f>
        <v>20120</v>
      </c>
    </row>
    <row r="65" spans="1:7" ht="63">
      <c r="A65" s="2" t="s">
        <v>57</v>
      </c>
      <c r="B65" s="3" t="s">
        <v>6</v>
      </c>
      <c r="C65" s="3" t="s">
        <v>37</v>
      </c>
      <c r="D65" s="4" t="s">
        <v>95</v>
      </c>
      <c r="E65" s="32" t="s">
        <v>42</v>
      </c>
      <c r="F65" s="11">
        <v>14000</v>
      </c>
      <c r="G65" s="11">
        <v>15563</v>
      </c>
    </row>
    <row r="66" spans="1:7" ht="31.5">
      <c r="A66" s="2" t="s">
        <v>55</v>
      </c>
      <c r="B66" s="3" t="s">
        <v>6</v>
      </c>
      <c r="C66" s="3" t="s">
        <v>37</v>
      </c>
      <c r="D66" s="4" t="s">
        <v>95</v>
      </c>
      <c r="E66" s="32" t="s">
        <v>45</v>
      </c>
      <c r="F66" s="11">
        <v>4432</v>
      </c>
      <c r="G66" s="11">
        <v>4487</v>
      </c>
    </row>
    <row r="67" spans="1:7" ht="15.75">
      <c r="A67" s="2" t="s">
        <v>69</v>
      </c>
      <c r="B67" s="3" t="s">
        <v>6</v>
      </c>
      <c r="C67" s="3" t="s">
        <v>37</v>
      </c>
      <c r="D67" s="4" t="s">
        <v>95</v>
      </c>
      <c r="E67" s="32" t="s">
        <v>46</v>
      </c>
      <c r="F67" s="11">
        <v>70</v>
      </c>
      <c r="G67" s="11">
        <v>70</v>
      </c>
    </row>
    <row r="68" spans="1:7" ht="47.25">
      <c r="A68" s="87" t="s">
        <v>367</v>
      </c>
      <c r="B68" s="3" t="s">
        <v>6</v>
      </c>
      <c r="C68" s="3" t="s">
        <v>37</v>
      </c>
      <c r="D68" s="4" t="s">
        <v>368</v>
      </c>
      <c r="E68" s="32"/>
      <c r="F68" s="11">
        <f>F69+F70+F71</f>
        <v>12564.4</v>
      </c>
      <c r="G68" s="11">
        <f>G69+G70+G71</f>
        <v>2091.8</v>
      </c>
    </row>
    <row r="69" spans="1:7" ht="63">
      <c r="A69" s="87" t="s">
        <v>57</v>
      </c>
      <c r="B69" s="3" t="s">
        <v>6</v>
      </c>
      <c r="C69" s="3" t="s">
        <v>37</v>
      </c>
      <c r="D69" s="4" t="s">
        <v>368</v>
      </c>
      <c r="E69" s="32" t="s">
        <v>42</v>
      </c>
      <c r="F69" s="11">
        <f>9500+20+1980</f>
        <v>11500</v>
      </c>
      <c r="G69" s="11">
        <f>207.9+3+10+355+100+110+241.5</f>
        <v>1027.4</v>
      </c>
    </row>
    <row r="70" spans="1:7" ht="31.5">
      <c r="A70" s="2" t="s">
        <v>55</v>
      </c>
      <c r="B70" s="3" t="s">
        <v>6</v>
      </c>
      <c r="C70" s="3" t="s">
        <v>37</v>
      </c>
      <c r="D70" s="4" t="s">
        <v>368</v>
      </c>
      <c r="E70" s="32" t="s">
        <v>45</v>
      </c>
      <c r="F70" s="11">
        <f>207.9+3+10+355+100+110+241.5</f>
        <v>1027.4</v>
      </c>
      <c r="G70" s="11">
        <f>207.9+3+10+355+100+110+241.5</f>
        <v>1027.4</v>
      </c>
    </row>
    <row r="71" spans="1:7" ht="15.75">
      <c r="A71" s="2" t="s">
        <v>69</v>
      </c>
      <c r="B71" s="3" t="s">
        <v>6</v>
      </c>
      <c r="C71" s="3" t="s">
        <v>37</v>
      </c>
      <c r="D71" s="4" t="s">
        <v>368</v>
      </c>
      <c r="E71" s="32" t="s">
        <v>46</v>
      </c>
      <c r="F71" s="11">
        <f>1+35+1</f>
        <v>37</v>
      </c>
      <c r="G71" s="11">
        <f>1+35+1</f>
        <v>37</v>
      </c>
    </row>
    <row r="72" spans="1:7" ht="31.5">
      <c r="A72" s="2" t="s">
        <v>93</v>
      </c>
      <c r="B72" s="3" t="s">
        <v>6</v>
      </c>
      <c r="C72" s="3" t="s">
        <v>37</v>
      </c>
      <c r="D72" s="4" t="s">
        <v>96</v>
      </c>
      <c r="E72" s="32"/>
      <c r="F72" s="11">
        <f>F73+F74</f>
        <v>1153.2</v>
      </c>
      <c r="G72" s="11">
        <f>G73+G74</f>
        <v>1186.1</v>
      </c>
    </row>
    <row r="73" spans="1:7" ht="63">
      <c r="A73" s="2" t="s">
        <v>57</v>
      </c>
      <c r="B73" s="3" t="s">
        <v>6</v>
      </c>
      <c r="C73" s="3" t="s">
        <v>37</v>
      </c>
      <c r="D73" s="4" t="s">
        <v>96</v>
      </c>
      <c r="E73" s="32" t="s">
        <v>42</v>
      </c>
      <c r="F73" s="11">
        <v>1123.4</v>
      </c>
      <c r="G73" s="11">
        <v>1156.3</v>
      </c>
    </row>
    <row r="74" spans="1:7" ht="31.5">
      <c r="A74" s="2" t="s">
        <v>55</v>
      </c>
      <c r="B74" s="3" t="s">
        <v>6</v>
      </c>
      <c r="C74" s="3" t="s">
        <v>37</v>
      </c>
      <c r="D74" s="4" t="s">
        <v>96</v>
      </c>
      <c r="E74" s="32" t="s">
        <v>45</v>
      </c>
      <c r="F74" s="11">
        <v>29.8</v>
      </c>
      <c r="G74" s="11">
        <v>29.8</v>
      </c>
    </row>
    <row r="75" spans="1:7" ht="15.75">
      <c r="A75" s="2" t="s">
        <v>94</v>
      </c>
      <c r="B75" s="3" t="s">
        <v>6</v>
      </c>
      <c r="C75" s="3" t="s">
        <v>37</v>
      </c>
      <c r="D75" s="4" t="s">
        <v>97</v>
      </c>
      <c r="E75" s="32"/>
      <c r="F75" s="11">
        <f>F76</f>
        <v>250</v>
      </c>
      <c r="G75" s="11">
        <f>G76</f>
        <v>250</v>
      </c>
    </row>
    <row r="76" spans="1:7" ht="31.5">
      <c r="A76" s="2" t="s">
        <v>55</v>
      </c>
      <c r="B76" s="3" t="s">
        <v>6</v>
      </c>
      <c r="C76" s="3" t="s">
        <v>37</v>
      </c>
      <c r="D76" s="4" t="s">
        <v>97</v>
      </c>
      <c r="E76" s="32" t="s">
        <v>45</v>
      </c>
      <c r="F76" s="11">
        <v>250</v>
      </c>
      <c r="G76" s="11">
        <v>250</v>
      </c>
    </row>
    <row r="77" spans="1:7" ht="15.75">
      <c r="A77" s="2" t="s">
        <v>14</v>
      </c>
      <c r="B77" s="3" t="s">
        <v>6</v>
      </c>
      <c r="C77" s="3" t="s">
        <v>37</v>
      </c>
      <c r="D77" s="4" t="s">
        <v>98</v>
      </c>
      <c r="E77" s="32"/>
      <c r="F77" s="11">
        <f>F78+F79</f>
        <v>337</v>
      </c>
      <c r="G77" s="11">
        <f>G78+G79</f>
        <v>337</v>
      </c>
    </row>
    <row r="78" spans="1:7" ht="31.5">
      <c r="A78" s="2" t="s">
        <v>55</v>
      </c>
      <c r="B78" s="38" t="s">
        <v>6</v>
      </c>
      <c r="C78" s="38" t="s">
        <v>37</v>
      </c>
      <c r="D78" s="4" t="s">
        <v>98</v>
      </c>
      <c r="E78" s="39" t="s">
        <v>45</v>
      </c>
      <c r="F78" s="11">
        <v>295</v>
      </c>
      <c r="G78" s="11">
        <v>295</v>
      </c>
    </row>
    <row r="79" spans="1:7" ht="15.75">
      <c r="A79" s="40" t="s">
        <v>69</v>
      </c>
      <c r="B79" s="38" t="s">
        <v>6</v>
      </c>
      <c r="C79" s="38" t="s">
        <v>37</v>
      </c>
      <c r="D79" s="39" t="s">
        <v>98</v>
      </c>
      <c r="E79" s="33" t="s">
        <v>46</v>
      </c>
      <c r="F79" s="11">
        <v>42</v>
      </c>
      <c r="G79" s="11">
        <v>42</v>
      </c>
    </row>
    <row r="80" spans="1:7" ht="15.75">
      <c r="A80" s="29" t="s">
        <v>200</v>
      </c>
      <c r="B80" s="3" t="s">
        <v>6</v>
      </c>
      <c r="C80" s="3" t="s">
        <v>37</v>
      </c>
      <c r="D80" s="3" t="s">
        <v>201</v>
      </c>
      <c r="E80" s="33"/>
      <c r="F80" s="11">
        <f>+F81</f>
        <v>0</v>
      </c>
      <c r="G80" s="11">
        <f>+G81</f>
        <v>0</v>
      </c>
    </row>
    <row r="81" spans="1:7" ht="15.75">
      <c r="A81" s="29" t="s">
        <v>69</v>
      </c>
      <c r="B81" s="3" t="s">
        <v>6</v>
      </c>
      <c r="C81" s="3" t="s">
        <v>37</v>
      </c>
      <c r="D81" s="3" t="s">
        <v>201</v>
      </c>
      <c r="E81" s="33" t="s">
        <v>46</v>
      </c>
      <c r="F81" s="11">
        <v>0</v>
      </c>
      <c r="G81" s="11">
        <v>0</v>
      </c>
    </row>
    <row r="82" spans="1:7" ht="75">
      <c r="A82" s="7" t="s">
        <v>248</v>
      </c>
      <c r="B82" s="3" t="s">
        <v>6</v>
      </c>
      <c r="C82" s="3" t="s">
        <v>37</v>
      </c>
      <c r="D82" s="3" t="s">
        <v>282</v>
      </c>
      <c r="E82" s="33"/>
      <c r="F82" s="11">
        <f>F83</f>
        <v>1.3</v>
      </c>
      <c r="G82" s="11">
        <f>G83</f>
        <v>1.2</v>
      </c>
    </row>
    <row r="83" spans="1:7" ht="30">
      <c r="A83" s="7" t="s">
        <v>55</v>
      </c>
      <c r="B83" s="3" t="s">
        <v>6</v>
      </c>
      <c r="C83" s="3" t="s">
        <v>37</v>
      </c>
      <c r="D83" s="3" t="s">
        <v>282</v>
      </c>
      <c r="E83" s="33" t="s">
        <v>45</v>
      </c>
      <c r="F83" s="11">
        <v>1.3</v>
      </c>
      <c r="G83" s="11">
        <v>1.2</v>
      </c>
    </row>
    <row r="84" spans="1:7" ht="15.75">
      <c r="A84" s="25" t="s">
        <v>18</v>
      </c>
      <c r="B84" s="26" t="s">
        <v>11</v>
      </c>
      <c r="C84" s="26"/>
      <c r="D84" s="26"/>
      <c r="E84" s="34"/>
      <c r="F84" s="13">
        <f>F88+F97+F85</f>
        <v>18877.5</v>
      </c>
      <c r="G84" s="13">
        <f>G88+G97+G85</f>
        <v>10440.5</v>
      </c>
    </row>
    <row r="85" spans="1:7" ht="18.75" customHeight="1">
      <c r="A85" s="41" t="s">
        <v>271</v>
      </c>
      <c r="B85" s="26" t="s">
        <v>11</v>
      </c>
      <c r="C85" s="26" t="s">
        <v>12</v>
      </c>
      <c r="D85" s="26"/>
      <c r="E85" s="26"/>
      <c r="F85" s="13">
        <f>F86</f>
        <v>61.5</v>
      </c>
      <c r="G85" s="13">
        <f>G86</f>
        <v>61.5</v>
      </c>
    </row>
    <row r="86" spans="1:7" ht="90">
      <c r="A86" s="7" t="s">
        <v>272</v>
      </c>
      <c r="B86" s="3" t="s">
        <v>11</v>
      </c>
      <c r="C86" s="3" t="s">
        <v>12</v>
      </c>
      <c r="D86" s="3" t="s">
        <v>270</v>
      </c>
      <c r="E86" s="3"/>
      <c r="F86" s="11">
        <f>F87</f>
        <v>61.5</v>
      </c>
      <c r="G86" s="11">
        <f>G87</f>
        <v>61.5</v>
      </c>
    </row>
    <row r="87" spans="1:7" ht="30">
      <c r="A87" s="7" t="s">
        <v>55</v>
      </c>
      <c r="B87" s="3" t="s">
        <v>11</v>
      </c>
      <c r="C87" s="3" t="s">
        <v>12</v>
      </c>
      <c r="D87" s="3" t="s">
        <v>270</v>
      </c>
      <c r="E87" s="3" t="s">
        <v>45</v>
      </c>
      <c r="F87" s="11">
        <v>61.5</v>
      </c>
      <c r="G87" s="11">
        <v>61.5</v>
      </c>
    </row>
    <row r="88" spans="1:7" ht="23.25" customHeight="1">
      <c r="A88" s="42" t="s">
        <v>128</v>
      </c>
      <c r="B88" s="43" t="s">
        <v>11</v>
      </c>
      <c r="C88" s="43" t="s">
        <v>28</v>
      </c>
      <c r="D88" s="44"/>
      <c r="E88" s="45"/>
      <c r="F88" s="46">
        <f>F89+F91+F95+F93</f>
        <v>18771</v>
      </c>
      <c r="G88" s="46">
        <f>G89+G91+G95+G93</f>
        <v>10334</v>
      </c>
    </row>
    <row r="89" spans="1:7" ht="15.75">
      <c r="A89" s="2" t="s">
        <v>99</v>
      </c>
      <c r="B89" s="3" t="s">
        <v>11</v>
      </c>
      <c r="C89" s="3" t="s">
        <v>28</v>
      </c>
      <c r="D89" s="4" t="s">
        <v>102</v>
      </c>
      <c r="E89" s="32"/>
      <c r="F89" s="11">
        <f>F90</f>
        <v>2342</v>
      </c>
      <c r="G89" s="11">
        <f>G90</f>
        <v>1905</v>
      </c>
    </row>
    <row r="90" spans="1:7" ht="31.5">
      <c r="A90" s="2" t="s">
        <v>55</v>
      </c>
      <c r="B90" s="3" t="s">
        <v>11</v>
      </c>
      <c r="C90" s="3" t="s">
        <v>28</v>
      </c>
      <c r="D90" s="4" t="s">
        <v>102</v>
      </c>
      <c r="E90" s="32" t="s">
        <v>45</v>
      </c>
      <c r="F90" s="11">
        <v>2342</v>
      </c>
      <c r="G90" s="11">
        <v>1905</v>
      </c>
    </row>
    <row r="91" spans="1:7" ht="48.75" customHeight="1">
      <c r="A91" s="7" t="s">
        <v>260</v>
      </c>
      <c r="B91" s="4" t="s">
        <v>11</v>
      </c>
      <c r="C91" s="4" t="s">
        <v>28</v>
      </c>
      <c r="D91" s="9" t="s">
        <v>326</v>
      </c>
      <c r="E91" s="4"/>
      <c r="F91" s="47">
        <f>F92</f>
        <v>0</v>
      </c>
      <c r="G91" s="47">
        <f>G92</f>
        <v>0</v>
      </c>
    </row>
    <row r="92" spans="1:7" ht="31.5">
      <c r="A92" s="2" t="s">
        <v>55</v>
      </c>
      <c r="B92" s="9" t="s">
        <v>11</v>
      </c>
      <c r="C92" s="9" t="s">
        <v>28</v>
      </c>
      <c r="D92" s="9" t="s">
        <v>326</v>
      </c>
      <c r="E92" s="9" t="s">
        <v>45</v>
      </c>
      <c r="F92" s="10">
        <v>0</v>
      </c>
      <c r="G92" s="16">
        <v>0</v>
      </c>
    </row>
    <row r="93" spans="1:7" ht="45">
      <c r="A93" s="48" t="s">
        <v>355</v>
      </c>
      <c r="B93" s="9" t="s">
        <v>11</v>
      </c>
      <c r="C93" s="9" t="s">
        <v>28</v>
      </c>
      <c r="D93" s="9" t="s">
        <v>356</v>
      </c>
      <c r="E93" s="3"/>
      <c r="F93" s="11">
        <f>F94</f>
        <v>8429</v>
      </c>
      <c r="G93" s="11">
        <f>G94</f>
        <v>8429</v>
      </c>
    </row>
    <row r="94" spans="1:7" ht="31.5">
      <c r="A94" s="12" t="s">
        <v>55</v>
      </c>
      <c r="B94" s="9" t="s">
        <v>11</v>
      </c>
      <c r="C94" s="9" t="s">
        <v>28</v>
      </c>
      <c r="D94" s="9" t="s">
        <v>356</v>
      </c>
      <c r="E94" s="3" t="s">
        <v>45</v>
      </c>
      <c r="F94" s="11">
        <v>8429</v>
      </c>
      <c r="G94" s="11">
        <v>8429</v>
      </c>
    </row>
    <row r="95" spans="1:7" ht="78.75">
      <c r="A95" s="12" t="s">
        <v>218</v>
      </c>
      <c r="B95" s="3" t="s">
        <v>11</v>
      </c>
      <c r="C95" s="3" t="s">
        <v>28</v>
      </c>
      <c r="D95" s="3" t="s">
        <v>327</v>
      </c>
      <c r="E95" s="3"/>
      <c r="F95" s="11">
        <f>F96</f>
        <v>8000</v>
      </c>
      <c r="G95" s="11">
        <f>G96</f>
        <v>0</v>
      </c>
    </row>
    <row r="96" spans="1:7" ht="30.75" customHeight="1">
      <c r="A96" s="12" t="s">
        <v>55</v>
      </c>
      <c r="B96" s="3" t="s">
        <v>11</v>
      </c>
      <c r="C96" s="3" t="s">
        <v>28</v>
      </c>
      <c r="D96" s="3" t="s">
        <v>327</v>
      </c>
      <c r="E96" s="3" t="s">
        <v>45</v>
      </c>
      <c r="F96" s="11">
        <v>8000</v>
      </c>
      <c r="G96" s="11">
        <v>0</v>
      </c>
    </row>
    <row r="97" spans="1:7" ht="39" customHeight="1">
      <c r="A97" s="35" t="s">
        <v>210</v>
      </c>
      <c r="B97" s="43" t="s">
        <v>11</v>
      </c>
      <c r="C97" s="43" t="s">
        <v>16</v>
      </c>
      <c r="D97" s="49"/>
      <c r="E97" s="45"/>
      <c r="F97" s="46">
        <f aca="true" t="shared" si="2" ref="F97:G99">F98</f>
        <v>45</v>
      </c>
      <c r="G97" s="13">
        <f t="shared" si="2"/>
        <v>45</v>
      </c>
    </row>
    <row r="98" spans="1:7" ht="51.75" customHeight="1">
      <c r="A98" s="2" t="s">
        <v>369</v>
      </c>
      <c r="B98" s="3" t="s">
        <v>11</v>
      </c>
      <c r="C98" s="3" t="s">
        <v>16</v>
      </c>
      <c r="D98" s="4" t="s">
        <v>234</v>
      </c>
      <c r="E98" s="32"/>
      <c r="F98" s="11">
        <f t="shared" si="2"/>
        <v>45</v>
      </c>
      <c r="G98" s="11">
        <f t="shared" si="2"/>
        <v>45</v>
      </c>
    </row>
    <row r="99" spans="1:7" ht="47.25" customHeight="1">
      <c r="A99" s="2" t="s">
        <v>370</v>
      </c>
      <c r="B99" s="3" t="s">
        <v>11</v>
      </c>
      <c r="C99" s="3" t="s">
        <v>16</v>
      </c>
      <c r="D99" s="4" t="s">
        <v>371</v>
      </c>
      <c r="E99" s="32"/>
      <c r="F99" s="11">
        <f t="shared" si="2"/>
        <v>45</v>
      </c>
      <c r="G99" s="11">
        <f t="shared" si="2"/>
        <v>45</v>
      </c>
    </row>
    <row r="100" spans="1:7" ht="39" customHeight="1">
      <c r="A100" s="2" t="s">
        <v>55</v>
      </c>
      <c r="B100" s="3" t="s">
        <v>11</v>
      </c>
      <c r="C100" s="3" t="s">
        <v>16</v>
      </c>
      <c r="D100" s="4" t="s">
        <v>371</v>
      </c>
      <c r="E100" s="32" t="s">
        <v>45</v>
      </c>
      <c r="F100" s="11">
        <v>45</v>
      </c>
      <c r="G100" s="11">
        <v>45</v>
      </c>
    </row>
    <row r="101" spans="1:7" ht="31.5">
      <c r="A101" s="35" t="s">
        <v>19</v>
      </c>
      <c r="B101" s="26" t="s">
        <v>12</v>
      </c>
      <c r="C101" s="26"/>
      <c r="D101" s="36"/>
      <c r="E101" s="37"/>
      <c r="F101" s="13">
        <f>F102+F106</f>
        <v>10650.6</v>
      </c>
      <c r="G101" s="13">
        <f>G102+G106</f>
        <v>10650.6</v>
      </c>
    </row>
    <row r="102" spans="1:7" ht="27" customHeight="1">
      <c r="A102" s="35" t="s">
        <v>100</v>
      </c>
      <c r="B102" s="26" t="s">
        <v>12</v>
      </c>
      <c r="C102" s="26" t="s">
        <v>6</v>
      </c>
      <c r="D102" s="36"/>
      <c r="E102" s="37"/>
      <c r="F102" s="13">
        <f aca="true" t="shared" si="3" ref="F102:G104">F103</f>
        <v>136</v>
      </c>
      <c r="G102" s="13">
        <f t="shared" si="3"/>
        <v>136</v>
      </c>
    </row>
    <row r="103" spans="1:7" ht="31.5">
      <c r="A103" s="2" t="s">
        <v>59</v>
      </c>
      <c r="B103" s="3" t="s">
        <v>12</v>
      </c>
      <c r="C103" s="3" t="s">
        <v>6</v>
      </c>
      <c r="D103" s="4" t="s">
        <v>92</v>
      </c>
      <c r="E103" s="32"/>
      <c r="F103" s="11">
        <f t="shared" si="3"/>
        <v>136</v>
      </c>
      <c r="G103" s="11">
        <f t="shared" si="3"/>
        <v>136</v>
      </c>
    </row>
    <row r="104" spans="1:7" ht="15.75">
      <c r="A104" s="2" t="s">
        <v>101</v>
      </c>
      <c r="B104" s="3" t="s">
        <v>12</v>
      </c>
      <c r="C104" s="3" t="s">
        <v>6</v>
      </c>
      <c r="D104" s="4" t="s">
        <v>103</v>
      </c>
      <c r="E104" s="32"/>
      <c r="F104" s="11">
        <f t="shared" si="3"/>
        <v>136</v>
      </c>
      <c r="G104" s="11">
        <f t="shared" si="3"/>
        <v>136</v>
      </c>
    </row>
    <row r="105" spans="1:7" ht="31.5">
      <c r="A105" s="2" t="s">
        <v>55</v>
      </c>
      <c r="B105" s="3" t="s">
        <v>12</v>
      </c>
      <c r="C105" s="3" t="s">
        <v>6</v>
      </c>
      <c r="D105" s="4" t="s">
        <v>103</v>
      </c>
      <c r="E105" s="32" t="s">
        <v>45</v>
      </c>
      <c r="F105" s="11">
        <v>136</v>
      </c>
      <c r="G105" s="11">
        <v>136</v>
      </c>
    </row>
    <row r="106" spans="1:7" ht="15.75">
      <c r="A106" s="35" t="s">
        <v>20</v>
      </c>
      <c r="B106" s="26" t="s">
        <v>12</v>
      </c>
      <c r="C106" s="26" t="s">
        <v>7</v>
      </c>
      <c r="D106" s="36"/>
      <c r="E106" s="37"/>
      <c r="F106" s="13">
        <f>F107+F114+F113</f>
        <v>10514.6</v>
      </c>
      <c r="G106" s="13">
        <f>G107+G114</f>
        <v>10514.6</v>
      </c>
    </row>
    <row r="107" spans="1:7" ht="31.5">
      <c r="A107" s="2" t="s">
        <v>183</v>
      </c>
      <c r="B107" s="3" t="s">
        <v>12</v>
      </c>
      <c r="C107" s="3" t="s">
        <v>7</v>
      </c>
      <c r="D107" s="9" t="s">
        <v>92</v>
      </c>
      <c r="E107" s="15"/>
      <c r="F107" s="11">
        <f>+F110+F108</f>
        <v>10030</v>
      </c>
      <c r="G107" s="11">
        <f>+G110+G108+G113</f>
        <v>10514.6</v>
      </c>
    </row>
    <row r="108" spans="1:7" ht="47.25">
      <c r="A108" s="2" t="s">
        <v>241</v>
      </c>
      <c r="B108" s="3" t="s">
        <v>12</v>
      </c>
      <c r="C108" s="3" t="s">
        <v>7</v>
      </c>
      <c r="D108" s="9" t="s">
        <v>240</v>
      </c>
      <c r="E108" s="15"/>
      <c r="F108" s="11">
        <f>F109</f>
        <v>7628.6</v>
      </c>
      <c r="G108" s="11">
        <f>G109</f>
        <v>7628.6</v>
      </c>
    </row>
    <row r="109" spans="1:7" ht="37.5" customHeight="1">
      <c r="A109" s="2" t="s">
        <v>223</v>
      </c>
      <c r="B109" s="3" t="s">
        <v>12</v>
      </c>
      <c r="C109" s="3" t="s">
        <v>7</v>
      </c>
      <c r="D109" s="9" t="s">
        <v>240</v>
      </c>
      <c r="E109" s="15" t="s">
        <v>49</v>
      </c>
      <c r="F109" s="11">
        <v>7628.6</v>
      </c>
      <c r="G109" s="11">
        <v>7628.6</v>
      </c>
    </row>
    <row r="110" spans="1:7" ht="75.75" customHeight="1">
      <c r="A110" s="7" t="s">
        <v>252</v>
      </c>
      <c r="B110" s="3" t="s">
        <v>12</v>
      </c>
      <c r="C110" s="3" t="s">
        <v>7</v>
      </c>
      <c r="D110" s="9" t="s">
        <v>253</v>
      </c>
      <c r="E110" s="15"/>
      <c r="F110" s="11">
        <f>F111</f>
        <v>2401.4</v>
      </c>
      <c r="G110" s="11">
        <f>G111</f>
        <v>2401.4</v>
      </c>
    </row>
    <row r="111" spans="1:7" ht="21.75" customHeight="1">
      <c r="A111" s="7" t="s">
        <v>69</v>
      </c>
      <c r="B111" s="3" t="s">
        <v>12</v>
      </c>
      <c r="C111" s="3" t="s">
        <v>7</v>
      </c>
      <c r="D111" s="9" t="s">
        <v>253</v>
      </c>
      <c r="E111" s="15" t="s">
        <v>46</v>
      </c>
      <c r="F111" s="11">
        <v>2401.4</v>
      </c>
      <c r="G111" s="11">
        <v>2401.4</v>
      </c>
    </row>
    <row r="112" spans="1:7" ht="58.5" customHeight="1">
      <c r="A112" s="14" t="s">
        <v>328</v>
      </c>
      <c r="B112" s="9" t="s">
        <v>12</v>
      </c>
      <c r="C112" s="9" t="s">
        <v>7</v>
      </c>
      <c r="D112" s="9" t="s">
        <v>329</v>
      </c>
      <c r="E112" s="15"/>
      <c r="F112" s="11">
        <f>F113</f>
        <v>484.6</v>
      </c>
      <c r="G112" s="11">
        <f>G113</f>
        <v>484.6</v>
      </c>
    </row>
    <row r="113" spans="1:7" ht="21.75" customHeight="1">
      <c r="A113" s="14" t="s">
        <v>69</v>
      </c>
      <c r="B113" s="9" t="s">
        <v>12</v>
      </c>
      <c r="C113" s="9" t="s">
        <v>7</v>
      </c>
      <c r="D113" s="9" t="s">
        <v>329</v>
      </c>
      <c r="E113" s="15" t="s">
        <v>46</v>
      </c>
      <c r="F113" s="11">
        <v>484.6</v>
      </c>
      <c r="G113" s="11">
        <v>484.6</v>
      </c>
    </row>
    <row r="114" spans="1:7" ht="18" customHeight="1">
      <c r="A114" s="7" t="s">
        <v>309</v>
      </c>
      <c r="B114" s="3" t="s">
        <v>12</v>
      </c>
      <c r="C114" s="3" t="s">
        <v>7</v>
      </c>
      <c r="D114" s="9" t="s">
        <v>306</v>
      </c>
      <c r="E114" s="15"/>
      <c r="F114" s="11">
        <f>F115+F117</f>
        <v>0</v>
      </c>
      <c r="G114" s="11">
        <f>G115+G117+G119</f>
        <v>0</v>
      </c>
    </row>
    <row r="115" spans="1:7" ht="60" customHeight="1">
      <c r="A115" s="7" t="s">
        <v>307</v>
      </c>
      <c r="B115" s="3" t="s">
        <v>12</v>
      </c>
      <c r="C115" s="3" t="s">
        <v>7</v>
      </c>
      <c r="D115" s="9" t="s">
        <v>324</v>
      </c>
      <c r="E115" s="15"/>
      <c r="F115" s="11">
        <f>F116</f>
        <v>0</v>
      </c>
      <c r="G115" s="11">
        <f>G116</f>
        <v>0</v>
      </c>
    </row>
    <row r="116" spans="1:7" ht="28.5" customHeight="1">
      <c r="A116" s="7" t="s">
        <v>55</v>
      </c>
      <c r="B116" s="3" t="s">
        <v>12</v>
      </c>
      <c r="C116" s="3" t="s">
        <v>7</v>
      </c>
      <c r="D116" s="9" t="s">
        <v>324</v>
      </c>
      <c r="E116" s="15" t="s">
        <v>45</v>
      </c>
      <c r="F116" s="11">
        <v>0</v>
      </c>
      <c r="G116" s="11">
        <v>0</v>
      </c>
    </row>
    <row r="117" spans="1:7" ht="58.5" customHeight="1">
      <c r="A117" s="7" t="s">
        <v>308</v>
      </c>
      <c r="B117" s="3" t="s">
        <v>12</v>
      </c>
      <c r="C117" s="3" t="s">
        <v>7</v>
      </c>
      <c r="D117" s="9" t="s">
        <v>321</v>
      </c>
      <c r="E117" s="15"/>
      <c r="F117" s="11">
        <f>F118</f>
        <v>0</v>
      </c>
      <c r="G117" s="11">
        <f>G118</f>
        <v>0</v>
      </c>
    </row>
    <row r="118" spans="1:7" ht="30" customHeight="1">
      <c r="A118" s="7" t="s">
        <v>55</v>
      </c>
      <c r="B118" s="3" t="s">
        <v>12</v>
      </c>
      <c r="C118" s="3" t="s">
        <v>7</v>
      </c>
      <c r="D118" s="9" t="s">
        <v>322</v>
      </c>
      <c r="E118" s="15" t="s">
        <v>45</v>
      </c>
      <c r="F118" s="11">
        <v>0</v>
      </c>
      <c r="G118" s="11">
        <v>0</v>
      </c>
    </row>
    <row r="119" spans="1:7" ht="30" customHeight="1" hidden="1">
      <c r="A119" s="7" t="s">
        <v>308</v>
      </c>
      <c r="B119" s="3" t="s">
        <v>12</v>
      </c>
      <c r="C119" s="3" t="s">
        <v>7</v>
      </c>
      <c r="D119" s="9" t="s">
        <v>322</v>
      </c>
      <c r="E119" s="15"/>
      <c r="F119" s="11">
        <v>0</v>
      </c>
      <c r="G119" s="11">
        <f>G120</f>
        <v>0</v>
      </c>
    </row>
    <row r="120" spans="1:7" ht="30" customHeight="1" hidden="1">
      <c r="A120" s="7" t="s">
        <v>55</v>
      </c>
      <c r="B120" s="3" t="s">
        <v>12</v>
      </c>
      <c r="C120" s="3" t="s">
        <v>7</v>
      </c>
      <c r="D120" s="9" t="s">
        <v>322</v>
      </c>
      <c r="E120" s="15" t="s">
        <v>45</v>
      </c>
      <c r="F120" s="11">
        <v>0</v>
      </c>
      <c r="G120" s="11">
        <v>0</v>
      </c>
    </row>
    <row r="121" spans="1:7" ht="15.75">
      <c r="A121" s="35" t="s">
        <v>22</v>
      </c>
      <c r="B121" s="26" t="s">
        <v>23</v>
      </c>
      <c r="C121" s="26"/>
      <c r="D121" s="36"/>
      <c r="E121" s="37"/>
      <c r="F121" s="13">
        <f>F122+F155+F247+F271+F225</f>
        <v>220668.5</v>
      </c>
      <c r="G121" s="13">
        <f>G122+G155+G247+G271+G225</f>
        <v>226774.00000000003</v>
      </c>
    </row>
    <row r="122" spans="1:7" ht="26.25" customHeight="1">
      <c r="A122" s="35" t="s">
        <v>24</v>
      </c>
      <c r="B122" s="26" t="s">
        <v>23</v>
      </c>
      <c r="C122" s="26" t="s">
        <v>6</v>
      </c>
      <c r="D122" s="36"/>
      <c r="E122" s="37"/>
      <c r="F122" s="13">
        <f>F123</f>
        <v>42083.5</v>
      </c>
      <c r="G122" s="13">
        <f>G123</f>
        <v>43106.899999999994</v>
      </c>
    </row>
    <row r="123" spans="1:7" ht="63">
      <c r="A123" s="2" t="s">
        <v>339</v>
      </c>
      <c r="B123" s="3" t="s">
        <v>23</v>
      </c>
      <c r="C123" s="3" t="s">
        <v>6</v>
      </c>
      <c r="D123" s="4" t="s">
        <v>105</v>
      </c>
      <c r="E123" s="32"/>
      <c r="F123" s="11">
        <f>F124</f>
        <v>42083.5</v>
      </c>
      <c r="G123" s="11">
        <f>G124</f>
        <v>43106.899999999994</v>
      </c>
    </row>
    <row r="124" spans="1:7" ht="15.75">
      <c r="A124" s="2" t="s">
        <v>24</v>
      </c>
      <c r="B124" s="3" t="s">
        <v>23</v>
      </c>
      <c r="C124" s="3" t="s">
        <v>6</v>
      </c>
      <c r="D124" s="4" t="s">
        <v>135</v>
      </c>
      <c r="E124" s="32"/>
      <c r="F124" s="11">
        <f>F125+F126+F127+F128+F130+F132+F134+F136+F138+F141+F148</f>
        <v>42083.5</v>
      </c>
      <c r="G124" s="11">
        <f>G125+G126+G127+G128+G130+G132+G134+G136+G138+G141+G148</f>
        <v>43106.899999999994</v>
      </c>
    </row>
    <row r="125" spans="1:7" ht="78.75">
      <c r="A125" s="2" t="s">
        <v>340</v>
      </c>
      <c r="B125" s="3" t="s">
        <v>23</v>
      </c>
      <c r="C125" s="3" t="s">
        <v>6</v>
      </c>
      <c r="D125" s="4" t="s">
        <v>285</v>
      </c>
      <c r="E125" s="32" t="s">
        <v>42</v>
      </c>
      <c r="F125" s="93">
        <v>8839.8</v>
      </c>
      <c r="G125" s="11">
        <v>9163.2</v>
      </c>
    </row>
    <row r="126" spans="1:7" ht="80.25" customHeight="1">
      <c r="A126" s="2" t="s">
        <v>341</v>
      </c>
      <c r="B126" s="3" t="s">
        <v>23</v>
      </c>
      <c r="C126" s="3" t="s">
        <v>6</v>
      </c>
      <c r="D126" s="4" t="s">
        <v>285</v>
      </c>
      <c r="E126" s="32" t="s">
        <v>45</v>
      </c>
      <c r="F126" s="93">
        <v>1889.7</v>
      </c>
      <c r="G126" s="11">
        <v>1889.7</v>
      </c>
    </row>
    <row r="127" spans="1:7" ht="79.5" customHeight="1">
      <c r="A127" s="2" t="s">
        <v>286</v>
      </c>
      <c r="B127" s="3" t="s">
        <v>23</v>
      </c>
      <c r="C127" s="3" t="s">
        <v>6</v>
      </c>
      <c r="D127" s="4" t="s">
        <v>285</v>
      </c>
      <c r="E127" s="32" t="s">
        <v>46</v>
      </c>
      <c r="F127" s="93">
        <v>215</v>
      </c>
      <c r="G127" s="11">
        <v>215</v>
      </c>
    </row>
    <row r="128" spans="1:7" ht="15.75">
      <c r="A128" s="2" t="s">
        <v>178</v>
      </c>
      <c r="B128" s="3" t="s">
        <v>23</v>
      </c>
      <c r="C128" s="3" t="s">
        <v>6</v>
      </c>
      <c r="D128" s="4" t="s">
        <v>134</v>
      </c>
      <c r="E128" s="32"/>
      <c r="F128" s="11">
        <f>F129</f>
        <v>1826</v>
      </c>
      <c r="G128" s="11">
        <f>G129</f>
        <v>1826</v>
      </c>
    </row>
    <row r="129" spans="1:7" ht="31.5">
      <c r="A129" s="2" t="s">
        <v>55</v>
      </c>
      <c r="B129" s="3" t="s">
        <v>23</v>
      </c>
      <c r="C129" s="3" t="s">
        <v>6</v>
      </c>
      <c r="D129" s="4" t="s">
        <v>134</v>
      </c>
      <c r="E129" s="32" t="s">
        <v>45</v>
      </c>
      <c r="F129" s="93">
        <v>1826</v>
      </c>
      <c r="G129" s="11">
        <v>1826</v>
      </c>
    </row>
    <row r="130" spans="1:7" ht="15.75">
      <c r="A130" s="2" t="s">
        <v>284</v>
      </c>
      <c r="B130" s="3" t="s">
        <v>23</v>
      </c>
      <c r="C130" s="3" t="s">
        <v>6</v>
      </c>
      <c r="D130" s="4" t="s">
        <v>137</v>
      </c>
      <c r="E130" s="32"/>
      <c r="F130" s="11">
        <f>F131</f>
        <v>390</v>
      </c>
      <c r="G130" s="11">
        <f>G131</f>
        <v>390</v>
      </c>
    </row>
    <row r="131" spans="1:7" ht="31.5">
      <c r="A131" s="2" t="s">
        <v>55</v>
      </c>
      <c r="B131" s="3" t="s">
        <v>23</v>
      </c>
      <c r="C131" s="3" t="s">
        <v>6</v>
      </c>
      <c r="D131" s="4" t="s">
        <v>137</v>
      </c>
      <c r="E131" s="32" t="s">
        <v>45</v>
      </c>
      <c r="F131" s="93">
        <v>390</v>
      </c>
      <c r="G131" s="11">
        <v>390</v>
      </c>
    </row>
    <row r="132" spans="1:7" ht="15.75" hidden="1">
      <c r="A132" s="2" t="s">
        <v>176</v>
      </c>
      <c r="B132" s="3" t="s">
        <v>23</v>
      </c>
      <c r="C132" s="3" t="s">
        <v>6</v>
      </c>
      <c r="D132" s="4" t="s">
        <v>138</v>
      </c>
      <c r="E132" s="32"/>
      <c r="F132" s="11">
        <f>F133</f>
        <v>0</v>
      </c>
      <c r="G132" s="11">
        <f>G133</f>
        <v>0</v>
      </c>
    </row>
    <row r="133" spans="1:7" ht="31.5" hidden="1">
      <c r="A133" s="2" t="s">
        <v>55</v>
      </c>
      <c r="B133" s="3" t="s">
        <v>23</v>
      </c>
      <c r="C133" s="3" t="s">
        <v>6</v>
      </c>
      <c r="D133" s="4" t="s">
        <v>138</v>
      </c>
      <c r="E133" s="32" t="s">
        <v>45</v>
      </c>
      <c r="F133" s="11">
        <v>0</v>
      </c>
      <c r="G133" s="11">
        <v>0</v>
      </c>
    </row>
    <row r="134" spans="1:7" ht="31.5">
      <c r="A134" s="2" t="s">
        <v>179</v>
      </c>
      <c r="B134" s="3" t="s">
        <v>23</v>
      </c>
      <c r="C134" s="3" t="s">
        <v>6</v>
      </c>
      <c r="D134" s="4" t="s">
        <v>140</v>
      </c>
      <c r="E134" s="32"/>
      <c r="F134" s="11">
        <f>F135</f>
        <v>4000</v>
      </c>
      <c r="G134" s="11">
        <f>G135</f>
        <v>4700</v>
      </c>
    </row>
    <row r="135" spans="1:7" ht="31.5">
      <c r="A135" s="2" t="s">
        <v>55</v>
      </c>
      <c r="B135" s="3" t="s">
        <v>23</v>
      </c>
      <c r="C135" s="3" t="s">
        <v>6</v>
      </c>
      <c r="D135" s="4" t="s">
        <v>140</v>
      </c>
      <c r="E135" s="32" t="s">
        <v>45</v>
      </c>
      <c r="F135" s="93">
        <v>4000</v>
      </c>
      <c r="G135" s="11">
        <v>4700</v>
      </c>
    </row>
    <row r="136" spans="1:7" ht="15.75">
      <c r="A136" s="2" t="s">
        <v>177</v>
      </c>
      <c r="B136" s="3" t="s">
        <v>23</v>
      </c>
      <c r="C136" s="3" t="s">
        <v>6</v>
      </c>
      <c r="D136" s="4" t="s">
        <v>142</v>
      </c>
      <c r="E136" s="32"/>
      <c r="F136" s="11">
        <f>F137</f>
        <v>61.1</v>
      </c>
      <c r="G136" s="11">
        <f>G137</f>
        <v>61.1</v>
      </c>
    </row>
    <row r="137" spans="1:7" ht="31.5">
      <c r="A137" s="2" t="s">
        <v>55</v>
      </c>
      <c r="B137" s="3" t="s">
        <v>23</v>
      </c>
      <c r="C137" s="3" t="s">
        <v>6</v>
      </c>
      <c r="D137" s="4" t="s">
        <v>142</v>
      </c>
      <c r="E137" s="32" t="s">
        <v>45</v>
      </c>
      <c r="F137" s="93">
        <v>61.1</v>
      </c>
      <c r="G137" s="11">
        <v>61.1</v>
      </c>
    </row>
    <row r="138" spans="1:7" ht="63">
      <c r="A138" s="2" t="s">
        <v>143</v>
      </c>
      <c r="B138" s="3" t="s">
        <v>23</v>
      </c>
      <c r="C138" s="3" t="s">
        <v>6</v>
      </c>
      <c r="D138" s="4" t="s">
        <v>315</v>
      </c>
      <c r="E138" s="32"/>
      <c r="F138" s="11">
        <f>F139+F140</f>
        <v>0</v>
      </c>
      <c r="G138" s="11">
        <f>G139+G140</f>
        <v>0</v>
      </c>
    </row>
    <row r="139" spans="1:7" ht="63">
      <c r="A139" s="2" t="s">
        <v>57</v>
      </c>
      <c r="B139" s="3" t="s">
        <v>23</v>
      </c>
      <c r="C139" s="3" t="s">
        <v>6</v>
      </c>
      <c r="D139" s="4" t="s">
        <v>315</v>
      </c>
      <c r="E139" s="32" t="s">
        <v>42</v>
      </c>
      <c r="F139" s="11">
        <v>0</v>
      </c>
      <c r="G139" s="11">
        <v>0</v>
      </c>
    </row>
    <row r="140" spans="1:7" ht="31.5">
      <c r="A140" s="2" t="s">
        <v>55</v>
      </c>
      <c r="B140" s="3" t="s">
        <v>23</v>
      </c>
      <c r="C140" s="3" t="s">
        <v>6</v>
      </c>
      <c r="D140" s="4" t="s">
        <v>315</v>
      </c>
      <c r="E140" s="32" t="s">
        <v>45</v>
      </c>
      <c r="F140" s="11">
        <v>0</v>
      </c>
      <c r="G140" s="11">
        <v>0</v>
      </c>
    </row>
    <row r="141" spans="1:7" ht="63">
      <c r="A141" s="2" t="s">
        <v>104</v>
      </c>
      <c r="B141" s="3" t="s">
        <v>23</v>
      </c>
      <c r="C141" s="3" t="s">
        <v>6</v>
      </c>
      <c r="D141" s="4" t="s">
        <v>144</v>
      </c>
      <c r="E141" s="32"/>
      <c r="F141" s="11">
        <f>F142+F144+F146</f>
        <v>18942.2</v>
      </c>
      <c r="G141" s="11">
        <f>G142+G144+G146</f>
        <v>18942.2</v>
      </c>
    </row>
    <row r="142" spans="1:7" ht="63">
      <c r="A142" s="2" t="s">
        <v>145</v>
      </c>
      <c r="B142" s="3" t="s">
        <v>23</v>
      </c>
      <c r="C142" s="3" t="s">
        <v>6</v>
      </c>
      <c r="D142" s="4" t="s">
        <v>146</v>
      </c>
      <c r="E142" s="15"/>
      <c r="F142" s="11">
        <f>F143</f>
        <v>13693.3</v>
      </c>
      <c r="G142" s="11">
        <f>G143</f>
        <v>13693.3</v>
      </c>
    </row>
    <row r="143" spans="1:7" ht="65.25" customHeight="1">
      <c r="A143" s="2" t="s">
        <v>57</v>
      </c>
      <c r="B143" s="3" t="s">
        <v>23</v>
      </c>
      <c r="C143" s="3" t="s">
        <v>6</v>
      </c>
      <c r="D143" s="4" t="s">
        <v>146</v>
      </c>
      <c r="E143" s="15" t="s">
        <v>42</v>
      </c>
      <c r="F143" s="93">
        <v>13693.3</v>
      </c>
      <c r="G143" s="11">
        <v>13693.3</v>
      </c>
    </row>
    <row r="144" spans="1:7" ht="66" customHeight="1">
      <c r="A144" s="2" t="s">
        <v>147</v>
      </c>
      <c r="B144" s="3" t="s">
        <v>23</v>
      </c>
      <c r="C144" s="3" t="s">
        <v>6</v>
      </c>
      <c r="D144" s="50" t="s">
        <v>148</v>
      </c>
      <c r="E144" s="33"/>
      <c r="F144" s="11">
        <f>F145</f>
        <v>4567</v>
      </c>
      <c r="G144" s="11">
        <f>G145</f>
        <v>4567</v>
      </c>
    </row>
    <row r="145" spans="1:7" ht="67.5" customHeight="1">
      <c r="A145" s="2" t="s">
        <v>57</v>
      </c>
      <c r="B145" s="3" t="s">
        <v>23</v>
      </c>
      <c r="C145" s="3" t="s">
        <v>6</v>
      </c>
      <c r="D145" s="50" t="s">
        <v>148</v>
      </c>
      <c r="E145" s="33" t="s">
        <v>42</v>
      </c>
      <c r="F145" s="93">
        <v>4567</v>
      </c>
      <c r="G145" s="11">
        <v>4567</v>
      </c>
    </row>
    <row r="146" spans="1:7" ht="63" customHeight="1">
      <c r="A146" s="2" t="s">
        <v>149</v>
      </c>
      <c r="B146" s="3" t="s">
        <v>23</v>
      </c>
      <c r="C146" s="3" t="s">
        <v>6</v>
      </c>
      <c r="D146" s="51" t="s">
        <v>235</v>
      </c>
      <c r="E146" s="33"/>
      <c r="F146" s="11">
        <f>F147</f>
        <v>681.9</v>
      </c>
      <c r="G146" s="11">
        <f>G147</f>
        <v>681.9</v>
      </c>
    </row>
    <row r="147" spans="1:7" ht="43.5" customHeight="1">
      <c r="A147" s="40" t="s">
        <v>55</v>
      </c>
      <c r="B147" s="3" t="s">
        <v>23</v>
      </c>
      <c r="C147" s="3" t="s">
        <v>6</v>
      </c>
      <c r="D147" s="51" t="s">
        <v>235</v>
      </c>
      <c r="E147" s="33" t="s">
        <v>45</v>
      </c>
      <c r="F147" s="93">
        <v>681.9</v>
      </c>
      <c r="G147" s="11">
        <v>681.9</v>
      </c>
    </row>
    <row r="148" spans="1:7" ht="78.75">
      <c r="A148" s="2" t="s">
        <v>184</v>
      </c>
      <c r="B148" s="3" t="s">
        <v>23</v>
      </c>
      <c r="C148" s="3" t="s">
        <v>6</v>
      </c>
      <c r="D148" s="51" t="s">
        <v>188</v>
      </c>
      <c r="E148" s="33"/>
      <c r="F148" s="11">
        <f>F149+F151+F153</f>
        <v>5919.7</v>
      </c>
      <c r="G148" s="11">
        <f>G149+G151+G153</f>
        <v>5919.7</v>
      </c>
    </row>
    <row r="149" spans="1:7" ht="78.75">
      <c r="A149" s="2" t="s">
        <v>185</v>
      </c>
      <c r="B149" s="3" t="s">
        <v>23</v>
      </c>
      <c r="C149" s="3" t="s">
        <v>6</v>
      </c>
      <c r="D149" s="51" t="s">
        <v>189</v>
      </c>
      <c r="E149" s="33"/>
      <c r="F149" s="11">
        <f>F150</f>
        <v>4279.4</v>
      </c>
      <c r="G149" s="11">
        <f>G150</f>
        <v>4279.4</v>
      </c>
    </row>
    <row r="150" spans="1:7" ht="63">
      <c r="A150" s="2" t="s">
        <v>57</v>
      </c>
      <c r="B150" s="3" t="s">
        <v>23</v>
      </c>
      <c r="C150" s="3" t="s">
        <v>6</v>
      </c>
      <c r="D150" s="51" t="s">
        <v>189</v>
      </c>
      <c r="E150" s="33" t="s">
        <v>42</v>
      </c>
      <c r="F150" s="93">
        <v>4279.4</v>
      </c>
      <c r="G150" s="11">
        <v>4279.4</v>
      </c>
    </row>
    <row r="151" spans="1:7" ht="78.75">
      <c r="A151" s="2" t="s">
        <v>186</v>
      </c>
      <c r="B151" s="3" t="s">
        <v>23</v>
      </c>
      <c r="C151" s="3" t="s">
        <v>6</v>
      </c>
      <c r="D151" s="51" t="s">
        <v>190</v>
      </c>
      <c r="E151" s="33"/>
      <c r="F151" s="11">
        <f>F152</f>
        <v>1427.2</v>
      </c>
      <c r="G151" s="11">
        <f>G152</f>
        <v>1427.2</v>
      </c>
    </row>
    <row r="152" spans="1:7" ht="63">
      <c r="A152" s="2" t="s">
        <v>57</v>
      </c>
      <c r="B152" s="3" t="s">
        <v>23</v>
      </c>
      <c r="C152" s="3" t="s">
        <v>6</v>
      </c>
      <c r="D152" s="51" t="s">
        <v>190</v>
      </c>
      <c r="E152" s="33" t="s">
        <v>42</v>
      </c>
      <c r="F152" s="93">
        <v>1427.2</v>
      </c>
      <c r="G152" s="11">
        <v>1427.2</v>
      </c>
    </row>
    <row r="153" spans="1:7" ht="81.75" customHeight="1">
      <c r="A153" s="2" t="s">
        <v>187</v>
      </c>
      <c r="B153" s="3" t="s">
        <v>23</v>
      </c>
      <c r="C153" s="3" t="s">
        <v>6</v>
      </c>
      <c r="D153" s="51" t="s">
        <v>191</v>
      </c>
      <c r="E153" s="33"/>
      <c r="F153" s="11">
        <f>F154</f>
        <v>213.1</v>
      </c>
      <c r="G153" s="11">
        <f>G154</f>
        <v>213.1</v>
      </c>
    </row>
    <row r="154" spans="1:7" ht="35.25" customHeight="1">
      <c r="A154" s="2" t="s">
        <v>55</v>
      </c>
      <c r="B154" s="3" t="s">
        <v>23</v>
      </c>
      <c r="C154" s="3" t="s">
        <v>6</v>
      </c>
      <c r="D154" s="51" t="s">
        <v>191</v>
      </c>
      <c r="E154" s="33" t="s">
        <v>45</v>
      </c>
      <c r="F154" s="93">
        <v>213.1</v>
      </c>
      <c r="G154" s="11">
        <v>213.1</v>
      </c>
    </row>
    <row r="155" spans="1:7" ht="15.75">
      <c r="A155" s="25" t="s">
        <v>25</v>
      </c>
      <c r="B155" s="26" t="s">
        <v>23</v>
      </c>
      <c r="C155" s="26" t="s">
        <v>7</v>
      </c>
      <c r="D155" s="3"/>
      <c r="E155" s="33"/>
      <c r="F155" s="13">
        <f>F176+F160+F156+F163</f>
        <v>158765.5</v>
      </c>
      <c r="G155" s="13">
        <f>G176+G160+G156+G163</f>
        <v>165203.2</v>
      </c>
    </row>
    <row r="156" spans="1:7" ht="30">
      <c r="A156" s="52" t="s">
        <v>237</v>
      </c>
      <c r="B156" s="4" t="s">
        <v>23</v>
      </c>
      <c r="C156" s="4" t="s">
        <v>7</v>
      </c>
      <c r="D156" s="4" t="s">
        <v>232</v>
      </c>
      <c r="E156" s="32"/>
      <c r="F156" s="11">
        <f>SUM(F157:F158)</f>
        <v>0</v>
      </c>
      <c r="G156" s="11">
        <f>SUM(G157:G159)</f>
        <v>0</v>
      </c>
    </row>
    <row r="157" spans="1:7" ht="30" hidden="1">
      <c r="A157" s="52" t="s">
        <v>55</v>
      </c>
      <c r="B157" s="4" t="s">
        <v>23</v>
      </c>
      <c r="C157" s="4" t="s">
        <v>7</v>
      </c>
      <c r="D157" s="4" t="s">
        <v>232</v>
      </c>
      <c r="E157" s="32" t="s">
        <v>45</v>
      </c>
      <c r="F157" s="11">
        <v>0</v>
      </c>
      <c r="G157" s="11">
        <v>0</v>
      </c>
    </row>
    <row r="158" spans="1:7" ht="30">
      <c r="A158" s="52" t="s">
        <v>55</v>
      </c>
      <c r="B158" s="4" t="s">
        <v>238</v>
      </c>
      <c r="C158" s="4" t="s">
        <v>7</v>
      </c>
      <c r="D158" s="4" t="s">
        <v>239</v>
      </c>
      <c r="E158" s="32" t="s">
        <v>45</v>
      </c>
      <c r="F158" s="11">
        <v>0</v>
      </c>
      <c r="G158" s="11">
        <v>0</v>
      </c>
    </row>
    <row r="159" spans="1:7" ht="55.5" customHeight="1">
      <c r="A159" s="54" t="s">
        <v>276</v>
      </c>
      <c r="B159" s="51" t="s">
        <v>23</v>
      </c>
      <c r="C159" s="51" t="s">
        <v>7</v>
      </c>
      <c r="D159" s="3" t="s">
        <v>275</v>
      </c>
      <c r="E159" s="3" t="s">
        <v>45</v>
      </c>
      <c r="F159" s="55">
        <v>0</v>
      </c>
      <c r="G159" s="55">
        <v>0</v>
      </c>
    </row>
    <row r="160" spans="1:7" ht="81.75" customHeight="1">
      <c r="A160" s="29" t="s">
        <v>372</v>
      </c>
      <c r="B160" s="3" t="s">
        <v>23</v>
      </c>
      <c r="C160" s="3" t="s">
        <v>7</v>
      </c>
      <c r="D160" s="3" t="s">
        <v>229</v>
      </c>
      <c r="E160" s="3"/>
      <c r="F160" s="11">
        <f>F161</f>
        <v>19</v>
      </c>
      <c r="G160" s="11">
        <f>G161</f>
        <v>19</v>
      </c>
    </row>
    <row r="161" spans="1:7" ht="81" customHeight="1">
      <c r="A161" s="29" t="s">
        <v>373</v>
      </c>
      <c r="B161" s="3" t="s">
        <v>23</v>
      </c>
      <c r="C161" s="3" t="s">
        <v>7</v>
      </c>
      <c r="D161" s="3" t="s">
        <v>287</v>
      </c>
      <c r="E161" s="3"/>
      <c r="F161" s="11">
        <f>F162</f>
        <v>19</v>
      </c>
      <c r="G161" s="11">
        <f>G162</f>
        <v>19</v>
      </c>
    </row>
    <row r="162" spans="1:7" ht="37.5" customHeight="1">
      <c r="A162" s="2" t="s">
        <v>55</v>
      </c>
      <c r="B162" s="3" t="s">
        <v>23</v>
      </c>
      <c r="C162" s="3" t="s">
        <v>7</v>
      </c>
      <c r="D162" s="3" t="s">
        <v>287</v>
      </c>
      <c r="E162" s="3" t="s">
        <v>45</v>
      </c>
      <c r="F162" s="93">
        <v>19</v>
      </c>
      <c r="G162" s="11">
        <v>19</v>
      </c>
    </row>
    <row r="163" spans="1:7" ht="45">
      <c r="A163" s="7" t="s">
        <v>342</v>
      </c>
      <c r="B163" s="51" t="s">
        <v>23</v>
      </c>
      <c r="C163" s="51" t="s">
        <v>7</v>
      </c>
      <c r="D163" s="3" t="s">
        <v>243</v>
      </c>
      <c r="E163" s="3"/>
      <c r="F163" s="55">
        <f>F166+F168+F172+F174+F164+F170</f>
        <v>7000</v>
      </c>
      <c r="G163" s="55">
        <f>G166+G168+G172+G174+G164+G170</f>
        <v>7000</v>
      </c>
    </row>
    <row r="164" spans="1:7" ht="46.5" customHeight="1">
      <c r="A164" s="7" t="s">
        <v>331</v>
      </c>
      <c r="B164" s="51" t="s">
        <v>23</v>
      </c>
      <c r="C164" s="51" t="s">
        <v>7</v>
      </c>
      <c r="D164" s="3" t="s">
        <v>330</v>
      </c>
      <c r="E164" s="3"/>
      <c r="F164" s="55">
        <f>F165</f>
        <v>0</v>
      </c>
      <c r="G164" s="55">
        <f>G165</f>
        <v>0</v>
      </c>
    </row>
    <row r="165" spans="1:7" ht="30">
      <c r="A165" s="7" t="s">
        <v>55</v>
      </c>
      <c r="B165" s="51" t="s">
        <v>23</v>
      </c>
      <c r="C165" s="51" t="s">
        <v>7</v>
      </c>
      <c r="D165" s="3" t="s">
        <v>330</v>
      </c>
      <c r="E165" s="3" t="s">
        <v>45</v>
      </c>
      <c r="F165" s="55">
        <v>0</v>
      </c>
      <c r="G165" s="55">
        <v>0</v>
      </c>
    </row>
    <row r="166" spans="1:7" ht="33" customHeight="1">
      <c r="A166" s="7" t="s">
        <v>374</v>
      </c>
      <c r="B166" s="51" t="s">
        <v>23</v>
      </c>
      <c r="C166" s="51" t="s">
        <v>7</v>
      </c>
      <c r="D166" s="3" t="s">
        <v>314</v>
      </c>
      <c r="E166" s="3"/>
      <c r="F166" s="55">
        <f>F167</f>
        <v>7000</v>
      </c>
      <c r="G166" s="55">
        <f>G167</f>
        <v>7000</v>
      </c>
    </row>
    <row r="167" spans="1:7" ht="30">
      <c r="A167" s="7" t="s">
        <v>55</v>
      </c>
      <c r="B167" s="51" t="s">
        <v>23</v>
      </c>
      <c r="C167" s="51" t="s">
        <v>7</v>
      </c>
      <c r="D167" s="3" t="s">
        <v>314</v>
      </c>
      <c r="E167" s="3" t="s">
        <v>45</v>
      </c>
      <c r="F167" s="95">
        <v>7000</v>
      </c>
      <c r="G167" s="55">
        <v>7000</v>
      </c>
    </row>
    <row r="168" spans="1:7" ht="33.75" customHeight="1">
      <c r="A168" s="7" t="s">
        <v>268</v>
      </c>
      <c r="B168" s="51" t="s">
        <v>23</v>
      </c>
      <c r="C168" s="51" t="s">
        <v>7</v>
      </c>
      <c r="D168" s="3" t="s">
        <v>311</v>
      </c>
      <c r="E168" s="3"/>
      <c r="F168" s="55">
        <f>F169</f>
        <v>0</v>
      </c>
      <c r="G168" s="55">
        <f>G169</f>
        <v>0</v>
      </c>
    </row>
    <row r="169" spans="1:7" ht="30">
      <c r="A169" s="7" t="s">
        <v>55</v>
      </c>
      <c r="B169" s="51" t="s">
        <v>23</v>
      </c>
      <c r="C169" s="51" t="s">
        <v>7</v>
      </c>
      <c r="D169" s="3" t="s">
        <v>311</v>
      </c>
      <c r="E169" s="3" t="s">
        <v>45</v>
      </c>
      <c r="F169" s="55">
        <v>0</v>
      </c>
      <c r="G169" s="55">
        <v>0</v>
      </c>
    </row>
    <row r="170" spans="1:7" ht="34.5" customHeight="1">
      <c r="A170" s="7" t="s">
        <v>343</v>
      </c>
      <c r="B170" s="51" t="s">
        <v>23</v>
      </c>
      <c r="C170" s="51" t="s">
        <v>7</v>
      </c>
      <c r="D170" s="3" t="s">
        <v>332</v>
      </c>
      <c r="E170" s="3"/>
      <c r="F170" s="55">
        <f>F171</f>
        <v>0</v>
      </c>
      <c r="G170" s="55">
        <f>G171</f>
        <v>0</v>
      </c>
    </row>
    <row r="171" spans="1:7" ht="30">
      <c r="A171" s="7" t="s">
        <v>55</v>
      </c>
      <c r="B171" s="51" t="s">
        <v>23</v>
      </c>
      <c r="C171" s="51" t="s">
        <v>7</v>
      </c>
      <c r="D171" s="3" t="s">
        <v>332</v>
      </c>
      <c r="E171" s="3" t="s">
        <v>45</v>
      </c>
      <c r="F171" s="95">
        <v>0</v>
      </c>
      <c r="G171" s="55">
        <v>0</v>
      </c>
    </row>
    <row r="172" spans="1:7" ht="32.25" customHeight="1">
      <c r="A172" s="7" t="s">
        <v>344</v>
      </c>
      <c r="B172" s="51" t="s">
        <v>23</v>
      </c>
      <c r="C172" s="51" t="s">
        <v>7</v>
      </c>
      <c r="D172" s="3" t="s">
        <v>312</v>
      </c>
      <c r="E172" s="3"/>
      <c r="F172" s="55">
        <f>F173</f>
        <v>0</v>
      </c>
      <c r="G172" s="55">
        <f>G173</f>
        <v>0</v>
      </c>
    </row>
    <row r="173" spans="1:7" ht="30">
      <c r="A173" s="7" t="s">
        <v>55</v>
      </c>
      <c r="B173" s="51" t="s">
        <v>23</v>
      </c>
      <c r="C173" s="51" t="s">
        <v>7</v>
      </c>
      <c r="D173" s="3" t="s">
        <v>313</v>
      </c>
      <c r="E173" s="3" t="s">
        <v>45</v>
      </c>
      <c r="F173" s="55">
        <v>0</v>
      </c>
      <c r="G173" s="55">
        <v>0</v>
      </c>
    </row>
    <row r="174" spans="1:7" ht="22.5">
      <c r="A174" s="6" t="s">
        <v>269</v>
      </c>
      <c r="B174" s="51" t="s">
        <v>23</v>
      </c>
      <c r="C174" s="51" t="s">
        <v>7</v>
      </c>
      <c r="D174" s="3" t="s">
        <v>314</v>
      </c>
      <c r="E174" s="3"/>
      <c r="F174" s="55">
        <f>F175</f>
        <v>0</v>
      </c>
      <c r="G174" s="55">
        <f>G175</f>
        <v>0</v>
      </c>
    </row>
    <row r="175" spans="1:7" ht="30">
      <c r="A175" s="7" t="s">
        <v>55</v>
      </c>
      <c r="B175" s="51" t="s">
        <v>23</v>
      </c>
      <c r="C175" s="51" t="s">
        <v>7</v>
      </c>
      <c r="D175" s="3" t="s">
        <v>314</v>
      </c>
      <c r="E175" s="3" t="s">
        <v>45</v>
      </c>
      <c r="F175" s="55">
        <v>0</v>
      </c>
      <c r="G175" s="55">
        <v>0</v>
      </c>
    </row>
    <row r="176" spans="1:7" ht="63">
      <c r="A176" s="56" t="s">
        <v>339</v>
      </c>
      <c r="B176" s="51" t="s">
        <v>23</v>
      </c>
      <c r="C176" s="51" t="s">
        <v>7</v>
      </c>
      <c r="D176" s="3" t="s">
        <v>105</v>
      </c>
      <c r="E176" s="3"/>
      <c r="F176" s="55">
        <f>SUM(F177)</f>
        <v>151746.5</v>
      </c>
      <c r="G176" s="55">
        <f>SUM(G177)</f>
        <v>158184.2</v>
      </c>
    </row>
    <row r="177" spans="1:7" ht="20.25" customHeight="1">
      <c r="A177" s="2" t="s">
        <v>25</v>
      </c>
      <c r="B177" s="3" t="s">
        <v>23</v>
      </c>
      <c r="C177" s="3" t="s">
        <v>7</v>
      </c>
      <c r="D177" s="49" t="s">
        <v>151</v>
      </c>
      <c r="E177" s="57"/>
      <c r="F177" s="11">
        <f>F178+F179+F180+F181+F182+F184+F186+F188+F190+F193+F203+F208+F215+F217+F195+F223+F199+F219+F201+F221+F197+F206</f>
        <v>151746.5</v>
      </c>
      <c r="G177" s="11">
        <f>G178+G179+G180+G181+G182+G184+G186+G188+G190+G193+G203+G208+G215+G217+G195+G223+G199+G219+G201+G221+G197+G206</f>
        <v>158184.2</v>
      </c>
    </row>
    <row r="178" spans="1:7" ht="94.5">
      <c r="A178" s="2" t="s">
        <v>345</v>
      </c>
      <c r="B178" s="3" t="s">
        <v>23</v>
      </c>
      <c r="C178" s="3" t="s">
        <v>7</v>
      </c>
      <c r="D178" s="4" t="s">
        <v>288</v>
      </c>
      <c r="E178" s="32" t="s">
        <v>42</v>
      </c>
      <c r="F178" s="93">
        <v>568.7</v>
      </c>
      <c r="G178" s="11">
        <v>568.7</v>
      </c>
    </row>
    <row r="179" spans="1:7" ht="81" customHeight="1">
      <c r="A179" s="2" t="s">
        <v>346</v>
      </c>
      <c r="B179" s="3" t="s">
        <v>23</v>
      </c>
      <c r="C179" s="3" t="s">
        <v>7</v>
      </c>
      <c r="D179" s="4" t="s">
        <v>288</v>
      </c>
      <c r="E179" s="32" t="s">
        <v>45</v>
      </c>
      <c r="F179" s="93">
        <v>5308.4</v>
      </c>
      <c r="G179" s="11">
        <v>5308.4</v>
      </c>
    </row>
    <row r="180" spans="1:7" ht="31.5" hidden="1">
      <c r="A180" s="2" t="s">
        <v>193</v>
      </c>
      <c r="B180" s="3" t="s">
        <v>23</v>
      </c>
      <c r="C180" s="3" t="s">
        <v>7</v>
      </c>
      <c r="D180" s="4" t="s">
        <v>151</v>
      </c>
      <c r="E180" s="32" t="s">
        <v>54</v>
      </c>
      <c r="F180" s="11"/>
      <c r="G180" s="11"/>
    </row>
    <row r="181" spans="1:7" ht="78.75">
      <c r="A181" s="2" t="s">
        <v>347</v>
      </c>
      <c r="B181" s="3" t="s">
        <v>23</v>
      </c>
      <c r="C181" s="3" t="s">
        <v>7</v>
      </c>
      <c r="D181" s="4" t="s">
        <v>288</v>
      </c>
      <c r="E181" s="32" t="s">
        <v>46</v>
      </c>
      <c r="F181" s="93">
        <v>800</v>
      </c>
      <c r="G181" s="11">
        <v>800</v>
      </c>
    </row>
    <row r="182" spans="1:7" ht="15.75">
      <c r="A182" s="2" t="s">
        <v>178</v>
      </c>
      <c r="B182" s="3" t="s">
        <v>23</v>
      </c>
      <c r="C182" s="3" t="s">
        <v>7</v>
      </c>
      <c r="D182" s="4" t="s">
        <v>152</v>
      </c>
      <c r="E182" s="32"/>
      <c r="F182" s="11">
        <f>F183</f>
        <v>4500</v>
      </c>
      <c r="G182" s="11">
        <f>G183</f>
        <v>4500</v>
      </c>
    </row>
    <row r="183" spans="1:7" ht="31.5">
      <c r="A183" s="2" t="s">
        <v>55</v>
      </c>
      <c r="B183" s="3" t="s">
        <v>23</v>
      </c>
      <c r="C183" s="3" t="s">
        <v>7</v>
      </c>
      <c r="D183" s="4" t="s">
        <v>152</v>
      </c>
      <c r="E183" s="32" t="s">
        <v>45</v>
      </c>
      <c r="F183" s="93">
        <v>4500</v>
      </c>
      <c r="G183" s="11">
        <v>4500</v>
      </c>
    </row>
    <row r="184" spans="1:7" ht="15.75">
      <c r="A184" s="2" t="s">
        <v>202</v>
      </c>
      <c r="B184" s="3" t="s">
        <v>23</v>
      </c>
      <c r="C184" s="3" t="s">
        <v>7</v>
      </c>
      <c r="D184" s="4" t="s">
        <v>150</v>
      </c>
      <c r="E184" s="32"/>
      <c r="F184" s="11">
        <f>F185</f>
        <v>6300</v>
      </c>
      <c r="G184" s="11">
        <f>G185</f>
        <v>6300</v>
      </c>
    </row>
    <row r="185" spans="1:7" ht="31.5">
      <c r="A185" s="2" t="s">
        <v>55</v>
      </c>
      <c r="B185" s="3" t="s">
        <v>23</v>
      </c>
      <c r="C185" s="3" t="s">
        <v>7</v>
      </c>
      <c r="D185" s="4" t="s">
        <v>150</v>
      </c>
      <c r="E185" s="32" t="s">
        <v>45</v>
      </c>
      <c r="F185" s="93">
        <v>6300</v>
      </c>
      <c r="G185" s="11">
        <v>6300</v>
      </c>
    </row>
    <row r="186" spans="1:7" ht="15.75" hidden="1">
      <c r="A186" s="2" t="s">
        <v>176</v>
      </c>
      <c r="B186" s="3" t="s">
        <v>23</v>
      </c>
      <c r="C186" s="3" t="s">
        <v>7</v>
      </c>
      <c r="D186" s="4" t="s">
        <v>153</v>
      </c>
      <c r="E186" s="32"/>
      <c r="F186" s="11">
        <f>F187</f>
        <v>0</v>
      </c>
      <c r="G186" s="11">
        <f>G187</f>
        <v>0</v>
      </c>
    </row>
    <row r="187" spans="1:7" ht="2.25" customHeight="1" hidden="1">
      <c r="A187" s="2" t="s">
        <v>55</v>
      </c>
      <c r="B187" s="3" t="s">
        <v>23</v>
      </c>
      <c r="C187" s="3" t="s">
        <v>7</v>
      </c>
      <c r="D187" s="4" t="s">
        <v>153</v>
      </c>
      <c r="E187" s="32" t="s">
        <v>45</v>
      </c>
      <c r="F187" s="11">
        <v>0</v>
      </c>
      <c r="G187" s="11">
        <v>0</v>
      </c>
    </row>
    <row r="188" spans="1:7" ht="15.75">
      <c r="A188" s="2" t="s">
        <v>139</v>
      </c>
      <c r="B188" s="3" t="s">
        <v>23</v>
      </c>
      <c r="C188" s="3" t="s">
        <v>7</v>
      </c>
      <c r="D188" s="4" t="s">
        <v>154</v>
      </c>
      <c r="E188" s="32"/>
      <c r="F188" s="11">
        <f>F189</f>
        <v>1300</v>
      </c>
      <c r="G188" s="11">
        <f>G189</f>
        <v>2100</v>
      </c>
    </row>
    <row r="189" spans="1:7" ht="31.5">
      <c r="A189" s="2" t="s">
        <v>55</v>
      </c>
      <c r="B189" s="3" t="s">
        <v>23</v>
      </c>
      <c r="C189" s="3" t="s">
        <v>7</v>
      </c>
      <c r="D189" s="4" t="s">
        <v>154</v>
      </c>
      <c r="E189" s="32" t="s">
        <v>45</v>
      </c>
      <c r="F189" s="93">
        <v>1300</v>
      </c>
      <c r="G189" s="11">
        <v>2100</v>
      </c>
    </row>
    <row r="190" spans="1:7" ht="22.5" customHeight="1">
      <c r="A190" s="2" t="s">
        <v>323</v>
      </c>
      <c r="B190" s="3" t="s">
        <v>23</v>
      </c>
      <c r="C190" s="3" t="s">
        <v>7</v>
      </c>
      <c r="D190" s="4" t="s">
        <v>155</v>
      </c>
      <c r="E190" s="32"/>
      <c r="F190" s="11">
        <f>F191+F192</f>
        <v>0</v>
      </c>
      <c r="G190" s="11">
        <f>G191+G192</f>
        <v>300</v>
      </c>
    </row>
    <row r="191" spans="1:7" ht="31.5">
      <c r="A191" s="2" t="s">
        <v>55</v>
      </c>
      <c r="B191" s="3" t="s">
        <v>23</v>
      </c>
      <c r="C191" s="3" t="s">
        <v>7</v>
      </c>
      <c r="D191" s="4" t="s">
        <v>155</v>
      </c>
      <c r="E191" s="32" t="s">
        <v>45</v>
      </c>
      <c r="F191" s="11">
        <v>0</v>
      </c>
      <c r="G191" s="11">
        <v>200</v>
      </c>
    </row>
    <row r="192" spans="1:7" ht="31.5">
      <c r="A192" s="2" t="s">
        <v>51</v>
      </c>
      <c r="B192" s="3" t="s">
        <v>23</v>
      </c>
      <c r="C192" s="3" t="s">
        <v>7</v>
      </c>
      <c r="D192" s="4" t="s">
        <v>155</v>
      </c>
      <c r="E192" s="32" t="s">
        <v>52</v>
      </c>
      <c r="F192" s="11">
        <v>0</v>
      </c>
      <c r="G192" s="11">
        <v>100</v>
      </c>
    </row>
    <row r="193" spans="1:7" ht="15.75">
      <c r="A193" s="2" t="s">
        <v>177</v>
      </c>
      <c r="B193" s="3" t="s">
        <v>23</v>
      </c>
      <c r="C193" s="3" t="s">
        <v>7</v>
      </c>
      <c r="D193" s="4" t="s">
        <v>156</v>
      </c>
      <c r="E193" s="32"/>
      <c r="F193" s="11">
        <f>F194</f>
        <v>210.8</v>
      </c>
      <c r="G193" s="11">
        <f>G194</f>
        <v>214.7</v>
      </c>
    </row>
    <row r="194" spans="1:7" ht="31.5">
      <c r="A194" s="2" t="s">
        <v>55</v>
      </c>
      <c r="B194" s="3" t="s">
        <v>23</v>
      </c>
      <c r="C194" s="3" t="s">
        <v>7</v>
      </c>
      <c r="D194" s="4" t="s">
        <v>156</v>
      </c>
      <c r="E194" s="32" t="s">
        <v>45</v>
      </c>
      <c r="F194" s="93">
        <v>210.8</v>
      </c>
      <c r="G194" s="11">
        <v>214.7</v>
      </c>
    </row>
    <row r="195" spans="1:7" ht="15.75">
      <c r="A195" s="2" t="s">
        <v>157</v>
      </c>
      <c r="B195" s="3" t="s">
        <v>23</v>
      </c>
      <c r="C195" s="3" t="s">
        <v>7</v>
      </c>
      <c r="D195" s="4" t="s">
        <v>158</v>
      </c>
      <c r="E195" s="32"/>
      <c r="F195" s="11">
        <f>F196</f>
        <v>5014.7</v>
      </c>
      <c r="G195" s="11">
        <f>G196</f>
        <v>5014.7</v>
      </c>
    </row>
    <row r="196" spans="1:7" ht="31.5">
      <c r="A196" s="2" t="s">
        <v>55</v>
      </c>
      <c r="B196" s="3" t="s">
        <v>23</v>
      </c>
      <c r="C196" s="3" t="s">
        <v>7</v>
      </c>
      <c r="D196" s="4" t="s">
        <v>158</v>
      </c>
      <c r="E196" s="32" t="s">
        <v>45</v>
      </c>
      <c r="F196" s="93">
        <v>5014.7</v>
      </c>
      <c r="G196" s="11">
        <v>5014.7</v>
      </c>
    </row>
    <row r="197" spans="1:7" ht="48.75" customHeight="1">
      <c r="A197" s="58" t="s">
        <v>337</v>
      </c>
      <c r="B197" s="4" t="s">
        <v>23</v>
      </c>
      <c r="C197" s="4" t="s">
        <v>7</v>
      </c>
      <c r="D197" s="32" t="s">
        <v>197</v>
      </c>
      <c r="E197" s="32"/>
      <c r="F197" s="11">
        <f>F198</f>
        <v>0</v>
      </c>
      <c r="G197" s="11">
        <f>G198</f>
        <v>0</v>
      </c>
    </row>
    <row r="198" spans="1:7" ht="30">
      <c r="A198" s="59" t="s">
        <v>55</v>
      </c>
      <c r="B198" s="4" t="s">
        <v>23</v>
      </c>
      <c r="C198" s="4" t="s">
        <v>7</v>
      </c>
      <c r="D198" s="32" t="s">
        <v>197</v>
      </c>
      <c r="E198" s="32" t="s">
        <v>45</v>
      </c>
      <c r="F198" s="11">
        <v>0</v>
      </c>
      <c r="G198" s="11">
        <v>0</v>
      </c>
    </row>
    <row r="199" spans="1:7" ht="47.25">
      <c r="A199" s="2" t="s">
        <v>244</v>
      </c>
      <c r="B199" s="60" t="s">
        <v>23</v>
      </c>
      <c r="C199" s="60" t="s">
        <v>7</v>
      </c>
      <c r="D199" s="53" t="s">
        <v>245</v>
      </c>
      <c r="E199" s="53"/>
      <c r="F199" s="11">
        <f>F200</f>
        <v>10104.6</v>
      </c>
      <c r="G199" s="11">
        <f>G200</f>
        <v>10104.6</v>
      </c>
    </row>
    <row r="200" spans="1:7" ht="63">
      <c r="A200" s="40" t="s">
        <v>57</v>
      </c>
      <c r="B200" s="61" t="s">
        <v>23</v>
      </c>
      <c r="C200" s="61" t="s">
        <v>7</v>
      </c>
      <c r="D200" s="62" t="s">
        <v>245</v>
      </c>
      <c r="E200" s="62" t="s">
        <v>42</v>
      </c>
      <c r="F200" s="96">
        <v>10104.6</v>
      </c>
      <c r="G200" s="11">
        <v>10104.6</v>
      </c>
    </row>
    <row r="201" spans="1:7" ht="60">
      <c r="A201" s="63" t="s">
        <v>256</v>
      </c>
      <c r="B201" s="64" t="s">
        <v>23</v>
      </c>
      <c r="C201" s="64" t="s">
        <v>7</v>
      </c>
      <c r="D201" s="64" t="s">
        <v>257</v>
      </c>
      <c r="E201" s="64"/>
      <c r="F201" s="11">
        <f>F202</f>
        <v>129.8</v>
      </c>
      <c r="G201" s="11">
        <f>G202</f>
        <v>129.8</v>
      </c>
    </row>
    <row r="202" spans="1:7" ht="45">
      <c r="A202" s="63" t="s">
        <v>57</v>
      </c>
      <c r="B202" s="64" t="s">
        <v>23</v>
      </c>
      <c r="C202" s="64" t="s">
        <v>7</v>
      </c>
      <c r="D202" s="64" t="s">
        <v>257</v>
      </c>
      <c r="E202" s="64" t="s">
        <v>42</v>
      </c>
      <c r="F202" s="93">
        <v>129.8</v>
      </c>
      <c r="G202" s="11">
        <v>129.8</v>
      </c>
    </row>
    <row r="203" spans="1:7" ht="47.25">
      <c r="A203" s="56" t="s">
        <v>262</v>
      </c>
      <c r="B203" s="51" t="s">
        <v>23</v>
      </c>
      <c r="C203" s="51" t="s">
        <v>7</v>
      </c>
      <c r="D203" s="49" t="s">
        <v>316</v>
      </c>
      <c r="E203" s="57"/>
      <c r="F203" s="55">
        <f>F204+F205</f>
        <v>824.4</v>
      </c>
      <c r="G203" s="11">
        <f>G204+G205</f>
        <v>824.4</v>
      </c>
    </row>
    <row r="204" spans="1:7" ht="63">
      <c r="A204" s="2" t="s">
        <v>57</v>
      </c>
      <c r="B204" s="3" t="s">
        <v>23</v>
      </c>
      <c r="C204" s="3" t="s">
        <v>7</v>
      </c>
      <c r="D204" s="4" t="s">
        <v>316</v>
      </c>
      <c r="E204" s="32" t="s">
        <v>42</v>
      </c>
      <c r="F204" s="93">
        <v>670.4</v>
      </c>
      <c r="G204" s="11">
        <v>670.4</v>
      </c>
    </row>
    <row r="205" spans="1:7" ht="31.5">
      <c r="A205" s="2" t="s">
        <v>55</v>
      </c>
      <c r="B205" s="3" t="s">
        <v>23</v>
      </c>
      <c r="C205" s="3" t="s">
        <v>7</v>
      </c>
      <c r="D205" s="4" t="s">
        <v>316</v>
      </c>
      <c r="E205" s="32" t="s">
        <v>45</v>
      </c>
      <c r="F205" s="93">
        <v>154</v>
      </c>
      <c r="G205" s="11">
        <v>154</v>
      </c>
    </row>
    <row r="206" spans="1:7" ht="47.25">
      <c r="A206" s="56" t="s">
        <v>376</v>
      </c>
      <c r="B206" s="3" t="s">
        <v>23</v>
      </c>
      <c r="C206" s="3" t="s">
        <v>7</v>
      </c>
      <c r="D206" s="4" t="s">
        <v>375</v>
      </c>
      <c r="E206" s="32"/>
      <c r="F206" s="11">
        <f>F207</f>
        <v>91.6</v>
      </c>
      <c r="G206" s="11">
        <f>G207</f>
        <v>91.6</v>
      </c>
    </row>
    <row r="207" spans="1:7" ht="31.5">
      <c r="A207" s="2" t="s">
        <v>55</v>
      </c>
      <c r="B207" s="3" t="s">
        <v>23</v>
      </c>
      <c r="C207" s="3" t="s">
        <v>7</v>
      </c>
      <c r="D207" s="4" t="s">
        <v>375</v>
      </c>
      <c r="E207" s="32" t="s">
        <v>45</v>
      </c>
      <c r="F207" s="93">
        <v>91.6</v>
      </c>
      <c r="G207" s="11">
        <v>91.6</v>
      </c>
    </row>
    <row r="208" spans="1:7" ht="47.25">
      <c r="A208" s="2" t="s">
        <v>50</v>
      </c>
      <c r="B208" s="3" t="s">
        <v>23</v>
      </c>
      <c r="C208" s="3" t="s">
        <v>7</v>
      </c>
      <c r="D208" s="4" t="s">
        <v>159</v>
      </c>
      <c r="E208" s="32"/>
      <c r="F208" s="11">
        <f>F209+F211+F213</f>
        <v>100719.5</v>
      </c>
      <c r="G208" s="11">
        <f>G209+G211+G213</f>
        <v>105553.6</v>
      </c>
    </row>
    <row r="209" spans="1:7" ht="63">
      <c r="A209" s="2" t="s">
        <v>160</v>
      </c>
      <c r="B209" s="3" t="s">
        <v>23</v>
      </c>
      <c r="C209" s="3" t="s">
        <v>7</v>
      </c>
      <c r="D209" s="4" t="s">
        <v>161</v>
      </c>
      <c r="E209" s="32"/>
      <c r="F209" s="11">
        <f>F210</f>
        <v>73323.8</v>
      </c>
      <c r="G209" s="11">
        <f>G210</f>
        <v>76843</v>
      </c>
    </row>
    <row r="210" spans="1:7" ht="63.75" customHeight="1">
      <c r="A210" s="2" t="s">
        <v>57</v>
      </c>
      <c r="B210" s="3" t="s">
        <v>23</v>
      </c>
      <c r="C210" s="3" t="s">
        <v>7</v>
      </c>
      <c r="D210" s="4" t="s">
        <v>161</v>
      </c>
      <c r="E210" s="32" t="s">
        <v>42</v>
      </c>
      <c r="F210" s="93">
        <v>73323.8</v>
      </c>
      <c r="G210" s="11">
        <v>76843</v>
      </c>
    </row>
    <row r="211" spans="1:7" ht="66" customHeight="1">
      <c r="A211" s="2" t="s">
        <v>162</v>
      </c>
      <c r="B211" s="3" t="s">
        <v>23</v>
      </c>
      <c r="C211" s="3" t="s">
        <v>7</v>
      </c>
      <c r="D211" s="4" t="s">
        <v>163</v>
      </c>
      <c r="E211" s="32"/>
      <c r="F211" s="11">
        <f>F212</f>
        <v>20345.3</v>
      </c>
      <c r="G211" s="11">
        <f>G212</f>
        <v>21321.8</v>
      </c>
    </row>
    <row r="212" spans="1:7" ht="69" customHeight="1">
      <c r="A212" s="2" t="s">
        <v>57</v>
      </c>
      <c r="B212" s="3" t="s">
        <v>23</v>
      </c>
      <c r="C212" s="3" t="s">
        <v>7</v>
      </c>
      <c r="D212" s="4" t="s">
        <v>163</v>
      </c>
      <c r="E212" s="32" t="s">
        <v>42</v>
      </c>
      <c r="F212" s="93">
        <v>20345.3</v>
      </c>
      <c r="G212" s="11">
        <v>21321.8</v>
      </c>
    </row>
    <row r="213" spans="1:7" ht="66" customHeight="1">
      <c r="A213" s="2" t="s">
        <v>164</v>
      </c>
      <c r="B213" s="3" t="s">
        <v>23</v>
      </c>
      <c r="C213" s="3" t="s">
        <v>7</v>
      </c>
      <c r="D213" s="4" t="s">
        <v>165</v>
      </c>
      <c r="E213" s="32"/>
      <c r="F213" s="11">
        <f>F214</f>
        <v>7050.4</v>
      </c>
      <c r="G213" s="11">
        <f>G214</f>
        <v>7388.8</v>
      </c>
    </row>
    <row r="214" spans="1:7" ht="36.75" customHeight="1">
      <c r="A214" s="2" t="s">
        <v>55</v>
      </c>
      <c r="B214" s="3" t="s">
        <v>23</v>
      </c>
      <c r="C214" s="3" t="s">
        <v>7</v>
      </c>
      <c r="D214" s="4" t="s">
        <v>165</v>
      </c>
      <c r="E214" s="32" t="s">
        <v>45</v>
      </c>
      <c r="F214" s="93">
        <v>7050.4</v>
      </c>
      <c r="G214" s="11">
        <v>7388.8</v>
      </c>
    </row>
    <row r="215" spans="1:7" ht="50.25" customHeight="1">
      <c r="A215" s="7" t="s">
        <v>249</v>
      </c>
      <c r="B215" s="3" t="s">
        <v>23</v>
      </c>
      <c r="C215" s="3" t="s">
        <v>7</v>
      </c>
      <c r="D215" s="4" t="s">
        <v>166</v>
      </c>
      <c r="E215" s="32"/>
      <c r="F215" s="11">
        <f>F216</f>
        <v>6034.5</v>
      </c>
      <c r="G215" s="11">
        <f>G216</f>
        <v>6034.5</v>
      </c>
    </row>
    <row r="216" spans="1:7" ht="31.5">
      <c r="A216" s="2" t="s">
        <v>55</v>
      </c>
      <c r="B216" s="3" t="s">
        <v>23</v>
      </c>
      <c r="C216" s="3" t="s">
        <v>7</v>
      </c>
      <c r="D216" s="4" t="s">
        <v>166</v>
      </c>
      <c r="E216" s="32" t="s">
        <v>45</v>
      </c>
      <c r="F216" s="93">
        <v>6034.5</v>
      </c>
      <c r="G216" s="11">
        <v>6034.5</v>
      </c>
    </row>
    <row r="217" spans="1:7" ht="63" hidden="1">
      <c r="A217" s="2" t="s">
        <v>196</v>
      </c>
      <c r="B217" s="3" t="s">
        <v>23</v>
      </c>
      <c r="C217" s="3" t="s">
        <v>7</v>
      </c>
      <c r="D217" s="4" t="s">
        <v>197</v>
      </c>
      <c r="E217" s="32"/>
      <c r="F217" s="11">
        <f>SUM(F218)</f>
        <v>0</v>
      </c>
      <c r="G217" s="11">
        <f>SUM(G218)</f>
        <v>0</v>
      </c>
    </row>
    <row r="218" spans="1:7" ht="31.5" hidden="1">
      <c r="A218" s="2" t="s">
        <v>55</v>
      </c>
      <c r="B218" s="3" t="s">
        <v>23</v>
      </c>
      <c r="C218" s="3" t="s">
        <v>7</v>
      </c>
      <c r="D218" s="4" t="s">
        <v>197</v>
      </c>
      <c r="E218" s="32" t="s">
        <v>45</v>
      </c>
      <c r="F218" s="11">
        <v>0</v>
      </c>
      <c r="G218" s="11">
        <v>0</v>
      </c>
    </row>
    <row r="219" spans="1:7" ht="47.25">
      <c r="A219" s="12" t="s">
        <v>246</v>
      </c>
      <c r="B219" s="3" t="s">
        <v>23</v>
      </c>
      <c r="C219" s="3" t="s">
        <v>7</v>
      </c>
      <c r="D219" s="65" t="s">
        <v>247</v>
      </c>
      <c r="E219" s="32"/>
      <c r="F219" s="11">
        <f>F220</f>
        <v>9839.5</v>
      </c>
      <c r="G219" s="11">
        <f>G220</f>
        <v>10339.2</v>
      </c>
    </row>
    <row r="220" spans="1:7" ht="31.5">
      <c r="A220" s="58" t="s">
        <v>55</v>
      </c>
      <c r="B220" s="3" t="s">
        <v>23</v>
      </c>
      <c r="C220" s="3" t="s">
        <v>7</v>
      </c>
      <c r="D220" s="66" t="s">
        <v>247</v>
      </c>
      <c r="E220" s="32" t="s">
        <v>45</v>
      </c>
      <c r="F220" s="93">
        <v>9839.5</v>
      </c>
      <c r="G220" s="11">
        <v>10339.2</v>
      </c>
    </row>
    <row r="221" spans="1:7" ht="47.25">
      <c r="A221" s="2" t="s">
        <v>273</v>
      </c>
      <c r="B221" s="3" t="s">
        <v>23</v>
      </c>
      <c r="C221" s="3" t="s">
        <v>7</v>
      </c>
      <c r="D221" s="4" t="s">
        <v>274</v>
      </c>
      <c r="E221" s="67"/>
      <c r="F221" s="11">
        <f>F222</f>
        <v>0</v>
      </c>
      <c r="G221" s="11">
        <f>G222</f>
        <v>0</v>
      </c>
    </row>
    <row r="222" spans="1:7" ht="31.5">
      <c r="A222" s="68" t="s">
        <v>55</v>
      </c>
      <c r="B222" s="3" t="s">
        <v>23</v>
      </c>
      <c r="C222" s="3" t="s">
        <v>7</v>
      </c>
      <c r="D222" s="4" t="s">
        <v>274</v>
      </c>
      <c r="E222" s="67" t="s">
        <v>45</v>
      </c>
      <c r="F222" s="11">
        <v>0</v>
      </c>
      <c r="G222" s="11">
        <v>0</v>
      </c>
    </row>
    <row r="223" spans="1:7" ht="60">
      <c r="A223" s="69" t="s">
        <v>263</v>
      </c>
      <c r="B223" s="8" t="s">
        <v>23</v>
      </c>
      <c r="C223" s="8" t="s">
        <v>7</v>
      </c>
      <c r="D223" s="8" t="s">
        <v>354</v>
      </c>
      <c r="E223" s="70"/>
      <c r="F223" s="71">
        <f>F224</f>
        <v>0</v>
      </c>
      <c r="G223" s="71">
        <f>G224</f>
        <v>0</v>
      </c>
    </row>
    <row r="224" spans="1:7" ht="31.5">
      <c r="A224" s="72" t="s">
        <v>55</v>
      </c>
      <c r="B224" s="5" t="s">
        <v>23</v>
      </c>
      <c r="C224" s="5" t="s">
        <v>7</v>
      </c>
      <c r="D224" s="5" t="s">
        <v>354</v>
      </c>
      <c r="E224" s="70" t="s">
        <v>45</v>
      </c>
      <c r="F224" s="71">
        <v>0</v>
      </c>
      <c r="G224" s="71">
        <v>0</v>
      </c>
    </row>
    <row r="225" spans="1:7" ht="15.75">
      <c r="A225" s="35" t="s">
        <v>203</v>
      </c>
      <c r="B225" s="26" t="s">
        <v>23</v>
      </c>
      <c r="C225" s="26" t="s">
        <v>10</v>
      </c>
      <c r="D225" s="36"/>
      <c r="E225" s="37"/>
      <c r="F225" s="13">
        <f>F229+F233+F226</f>
        <v>10894.9</v>
      </c>
      <c r="G225" s="13">
        <f>G229+G233+G226</f>
        <v>10409.1</v>
      </c>
    </row>
    <row r="226" spans="1:7" ht="39.75" customHeight="1">
      <c r="A226" s="2" t="s">
        <v>377</v>
      </c>
      <c r="B226" s="4" t="s">
        <v>23</v>
      </c>
      <c r="C226" s="4" t="s">
        <v>10</v>
      </c>
      <c r="D226" s="4" t="s">
        <v>180</v>
      </c>
      <c r="E226" s="32"/>
      <c r="F226" s="11">
        <f>SUM(F228)</f>
        <v>490</v>
      </c>
      <c r="G226" s="11">
        <f>SUM(G228)</f>
        <v>0</v>
      </c>
    </row>
    <row r="227" spans="1:7" ht="47.25" customHeight="1">
      <c r="A227" s="2" t="s">
        <v>378</v>
      </c>
      <c r="B227" s="4" t="s">
        <v>23</v>
      </c>
      <c r="C227" s="4" t="s">
        <v>10</v>
      </c>
      <c r="D227" s="4" t="s">
        <v>289</v>
      </c>
      <c r="E227" s="32"/>
      <c r="F227" s="11">
        <f>F226</f>
        <v>490</v>
      </c>
      <c r="G227" s="11">
        <f>G226</f>
        <v>0</v>
      </c>
    </row>
    <row r="228" spans="1:7" ht="30.75" customHeight="1">
      <c r="A228" s="2" t="s">
        <v>55</v>
      </c>
      <c r="B228" s="4" t="s">
        <v>23</v>
      </c>
      <c r="C228" s="4" t="s">
        <v>10</v>
      </c>
      <c r="D228" s="4" t="s">
        <v>289</v>
      </c>
      <c r="E228" s="4" t="s">
        <v>45</v>
      </c>
      <c r="F228" s="94">
        <v>490</v>
      </c>
      <c r="G228" s="55">
        <v>0</v>
      </c>
    </row>
    <row r="229" spans="1:7" ht="46.5" customHeight="1">
      <c r="A229" s="2" t="s">
        <v>348</v>
      </c>
      <c r="B229" s="3" t="s">
        <v>23</v>
      </c>
      <c r="C229" s="3" t="s">
        <v>10</v>
      </c>
      <c r="D229" s="4" t="s">
        <v>106</v>
      </c>
      <c r="E229" s="32"/>
      <c r="F229" s="11">
        <f>SUM(F230+F231+F232)</f>
        <v>4404.9</v>
      </c>
      <c r="G229" s="11">
        <f>SUM(G230+G231+G232)</f>
        <v>4409.1</v>
      </c>
    </row>
    <row r="230" spans="1:7" ht="81" customHeight="1">
      <c r="A230" s="2" t="s">
        <v>349</v>
      </c>
      <c r="B230" s="3" t="s">
        <v>23</v>
      </c>
      <c r="C230" s="3" t="s">
        <v>10</v>
      </c>
      <c r="D230" s="4" t="s">
        <v>290</v>
      </c>
      <c r="E230" s="32" t="s">
        <v>42</v>
      </c>
      <c r="F230" s="93">
        <v>4292</v>
      </c>
      <c r="G230" s="11">
        <v>4292</v>
      </c>
    </row>
    <row r="231" spans="1:7" ht="93.75" customHeight="1">
      <c r="A231" s="2" t="s">
        <v>350</v>
      </c>
      <c r="B231" s="3" t="s">
        <v>23</v>
      </c>
      <c r="C231" s="3" t="s">
        <v>10</v>
      </c>
      <c r="D231" s="4" t="s">
        <v>290</v>
      </c>
      <c r="E231" s="32" t="s">
        <v>45</v>
      </c>
      <c r="F231" s="93">
        <v>112.9</v>
      </c>
      <c r="G231" s="11">
        <v>117.1</v>
      </c>
    </row>
    <row r="232" spans="1:7" ht="66" customHeight="1" hidden="1">
      <c r="A232" s="2" t="s">
        <v>291</v>
      </c>
      <c r="B232" s="3" t="s">
        <v>23</v>
      </c>
      <c r="C232" s="3" t="s">
        <v>10</v>
      </c>
      <c r="D232" s="4" t="s">
        <v>290</v>
      </c>
      <c r="E232" s="32" t="s">
        <v>46</v>
      </c>
      <c r="F232" s="11">
        <v>0</v>
      </c>
      <c r="G232" s="11">
        <v>0</v>
      </c>
    </row>
    <row r="233" spans="1:7" ht="47.25">
      <c r="A233" s="2" t="s">
        <v>251</v>
      </c>
      <c r="B233" s="3" t="s">
        <v>23</v>
      </c>
      <c r="C233" s="3" t="s">
        <v>10</v>
      </c>
      <c r="D233" s="4" t="s">
        <v>250</v>
      </c>
      <c r="E233" s="32"/>
      <c r="F233" s="11">
        <f>F234+F235+F236+F237+F239+F241+F243+F245</f>
        <v>6000</v>
      </c>
      <c r="G233" s="11">
        <f>G234+G235+G236+G237+G239+G241+G243+G245</f>
        <v>6000</v>
      </c>
    </row>
    <row r="234" spans="1:7" ht="63">
      <c r="A234" s="2" t="s">
        <v>264</v>
      </c>
      <c r="B234" s="3" t="s">
        <v>23</v>
      </c>
      <c r="C234" s="3" t="s">
        <v>10</v>
      </c>
      <c r="D234" s="4" t="s">
        <v>250</v>
      </c>
      <c r="E234" s="32" t="s">
        <v>49</v>
      </c>
      <c r="F234" s="93">
        <v>6000</v>
      </c>
      <c r="G234" s="11">
        <v>6000</v>
      </c>
    </row>
    <row r="235" spans="1:7" ht="31.5" hidden="1">
      <c r="A235" s="2" t="s">
        <v>55</v>
      </c>
      <c r="B235" s="3" t="s">
        <v>23</v>
      </c>
      <c r="C235" s="3" t="s">
        <v>10</v>
      </c>
      <c r="D235" s="4" t="s">
        <v>167</v>
      </c>
      <c r="E235" s="32" t="s">
        <v>45</v>
      </c>
      <c r="F235" s="11">
        <v>0</v>
      </c>
      <c r="G235" s="11">
        <v>0</v>
      </c>
    </row>
    <row r="236" spans="1:7" ht="15.75" hidden="1">
      <c r="A236" s="2" t="s">
        <v>69</v>
      </c>
      <c r="B236" s="3" t="s">
        <v>23</v>
      </c>
      <c r="C236" s="3" t="s">
        <v>10</v>
      </c>
      <c r="D236" s="4" t="s">
        <v>167</v>
      </c>
      <c r="E236" s="32" t="s">
        <v>46</v>
      </c>
      <c r="F236" s="11">
        <v>0</v>
      </c>
      <c r="G236" s="11">
        <v>0</v>
      </c>
    </row>
    <row r="237" spans="1:7" ht="15.75" hidden="1">
      <c r="A237" s="2" t="s">
        <v>178</v>
      </c>
      <c r="B237" s="3" t="s">
        <v>23</v>
      </c>
      <c r="C237" s="3" t="s">
        <v>10</v>
      </c>
      <c r="D237" s="4" t="s">
        <v>168</v>
      </c>
      <c r="E237" s="32"/>
      <c r="F237" s="11">
        <f>F238</f>
        <v>0</v>
      </c>
      <c r="G237" s="11">
        <f>G238</f>
        <v>0</v>
      </c>
    </row>
    <row r="238" spans="1:7" ht="31.5" hidden="1">
      <c r="A238" s="2" t="s">
        <v>55</v>
      </c>
      <c r="B238" s="3" t="s">
        <v>23</v>
      </c>
      <c r="C238" s="3" t="s">
        <v>10</v>
      </c>
      <c r="D238" s="4" t="s">
        <v>168</v>
      </c>
      <c r="E238" s="32" t="s">
        <v>45</v>
      </c>
      <c r="F238" s="11">
        <v>0</v>
      </c>
      <c r="G238" s="11">
        <v>0</v>
      </c>
    </row>
    <row r="239" spans="1:7" ht="15.75" hidden="1">
      <c r="A239" s="2" t="s">
        <v>136</v>
      </c>
      <c r="B239" s="3" t="s">
        <v>23</v>
      </c>
      <c r="C239" s="3" t="s">
        <v>10</v>
      </c>
      <c r="D239" s="4" t="s">
        <v>169</v>
      </c>
      <c r="E239" s="32"/>
      <c r="F239" s="11">
        <f>F240</f>
        <v>0</v>
      </c>
      <c r="G239" s="11">
        <f>G240</f>
        <v>0</v>
      </c>
    </row>
    <row r="240" spans="1:7" ht="31.5" hidden="1">
      <c r="A240" s="2" t="s">
        <v>55</v>
      </c>
      <c r="B240" s="3" t="s">
        <v>23</v>
      </c>
      <c r="C240" s="3" t="s">
        <v>10</v>
      </c>
      <c r="D240" s="4" t="s">
        <v>169</v>
      </c>
      <c r="E240" s="32" t="s">
        <v>45</v>
      </c>
      <c r="F240" s="11">
        <v>0</v>
      </c>
      <c r="G240" s="11">
        <v>0</v>
      </c>
    </row>
    <row r="241" spans="1:7" ht="15.75" hidden="1">
      <c r="A241" s="2" t="s">
        <v>176</v>
      </c>
      <c r="B241" s="3" t="s">
        <v>23</v>
      </c>
      <c r="C241" s="3" t="s">
        <v>10</v>
      </c>
      <c r="D241" s="4" t="s">
        <v>170</v>
      </c>
      <c r="E241" s="32"/>
      <c r="F241" s="11">
        <f>F242</f>
        <v>0</v>
      </c>
      <c r="G241" s="11">
        <f>G242</f>
        <v>0</v>
      </c>
    </row>
    <row r="242" spans="1:7" ht="31.5" hidden="1">
      <c r="A242" s="2" t="s">
        <v>55</v>
      </c>
      <c r="B242" s="3" t="s">
        <v>23</v>
      </c>
      <c r="C242" s="3" t="s">
        <v>10</v>
      </c>
      <c r="D242" s="4" t="s">
        <v>170</v>
      </c>
      <c r="E242" s="32" t="s">
        <v>45</v>
      </c>
      <c r="F242" s="11">
        <f>356-356</f>
        <v>0</v>
      </c>
      <c r="G242" s="11">
        <f>386.4-386.4</f>
        <v>0</v>
      </c>
    </row>
    <row r="243" spans="1:7" ht="15.75" hidden="1">
      <c r="A243" s="2" t="s">
        <v>141</v>
      </c>
      <c r="B243" s="3" t="s">
        <v>23</v>
      </c>
      <c r="C243" s="3" t="s">
        <v>10</v>
      </c>
      <c r="D243" s="4" t="s">
        <v>171</v>
      </c>
      <c r="E243" s="32"/>
      <c r="F243" s="11">
        <f>F244</f>
        <v>0</v>
      </c>
      <c r="G243" s="11">
        <f>G244</f>
        <v>0</v>
      </c>
    </row>
    <row r="244" spans="1:7" ht="31.5" hidden="1">
      <c r="A244" s="2" t="s">
        <v>55</v>
      </c>
      <c r="B244" s="3" t="s">
        <v>23</v>
      </c>
      <c r="C244" s="3" t="s">
        <v>10</v>
      </c>
      <c r="D244" s="4" t="s">
        <v>171</v>
      </c>
      <c r="E244" s="32" t="s">
        <v>45</v>
      </c>
      <c r="F244" s="11">
        <v>0</v>
      </c>
      <c r="G244" s="11">
        <v>0</v>
      </c>
    </row>
    <row r="245" spans="1:7" ht="31.5" hidden="1">
      <c r="A245" s="2" t="s">
        <v>198</v>
      </c>
      <c r="B245" s="3" t="s">
        <v>23</v>
      </c>
      <c r="C245" s="3" t="s">
        <v>10</v>
      </c>
      <c r="D245" s="4" t="s">
        <v>199</v>
      </c>
      <c r="E245" s="32"/>
      <c r="F245" s="11">
        <f>F246</f>
        <v>0</v>
      </c>
      <c r="G245" s="11">
        <f>G246</f>
        <v>0</v>
      </c>
    </row>
    <row r="246" spans="1:7" ht="31.5" hidden="1">
      <c r="A246" s="2" t="s">
        <v>55</v>
      </c>
      <c r="B246" s="3" t="s">
        <v>23</v>
      </c>
      <c r="C246" s="3" t="s">
        <v>10</v>
      </c>
      <c r="D246" s="4" t="s">
        <v>199</v>
      </c>
      <c r="E246" s="32" t="s">
        <v>42</v>
      </c>
      <c r="F246" s="11">
        <v>0</v>
      </c>
      <c r="G246" s="11">
        <v>0</v>
      </c>
    </row>
    <row r="247" spans="1:7" ht="15.75">
      <c r="A247" s="35" t="s">
        <v>26</v>
      </c>
      <c r="B247" s="26" t="s">
        <v>23</v>
      </c>
      <c r="C247" s="26" t="s">
        <v>23</v>
      </c>
      <c r="D247" s="36"/>
      <c r="E247" s="37"/>
      <c r="F247" s="13">
        <f>F251+F253+F260+F248+F257+F262+F269</f>
        <v>4987.999999999999</v>
      </c>
      <c r="G247" s="13">
        <f>G251+G253+G260+G248+G257+G262+G269</f>
        <v>4085.2</v>
      </c>
    </row>
    <row r="248" spans="1:7" ht="48.75" customHeight="1">
      <c r="A248" s="2" t="s">
        <v>379</v>
      </c>
      <c r="B248" s="3" t="s">
        <v>23</v>
      </c>
      <c r="C248" s="3" t="s">
        <v>23</v>
      </c>
      <c r="D248" s="4" t="s">
        <v>231</v>
      </c>
      <c r="E248" s="37"/>
      <c r="F248" s="11">
        <f>F249</f>
        <v>10</v>
      </c>
      <c r="G248" s="11">
        <f>G249</f>
        <v>10</v>
      </c>
    </row>
    <row r="249" spans="1:7" ht="49.5" customHeight="1">
      <c r="A249" s="2" t="s">
        <v>380</v>
      </c>
      <c r="B249" s="3" t="s">
        <v>23</v>
      </c>
      <c r="C249" s="3" t="s">
        <v>23</v>
      </c>
      <c r="D249" s="4" t="s">
        <v>292</v>
      </c>
      <c r="E249" s="37"/>
      <c r="F249" s="11">
        <f>F250</f>
        <v>10</v>
      </c>
      <c r="G249" s="11">
        <f>G250</f>
        <v>10</v>
      </c>
    </row>
    <row r="250" spans="1:7" ht="39.75" customHeight="1">
      <c r="A250" s="2" t="s">
        <v>206</v>
      </c>
      <c r="B250" s="3" t="s">
        <v>23</v>
      </c>
      <c r="C250" s="3" t="s">
        <v>23</v>
      </c>
      <c r="D250" s="4" t="s">
        <v>292</v>
      </c>
      <c r="E250" s="32" t="s">
        <v>45</v>
      </c>
      <c r="F250" s="93">
        <v>10</v>
      </c>
      <c r="G250" s="11">
        <v>10</v>
      </c>
    </row>
    <row r="251" spans="1:7" ht="47.25">
      <c r="A251" s="2" t="s">
        <v>351</v>
      </c>
      <c r="B251" s="3" t="s">
        <v>23</v>
      </c>
      <c r="C251" s="3" t="s">
        <v>23</v>
      </c>
      <c r="D251" s="4" t="s">
        <v>333</v>
      </c>
      <c r="E251" s="32"/>
      <c r="F251" s="11">
        <f>F252</f>
        <v>5</v>
      </c>
      <c r="G251" s="11">
        <f>G252</f>
        <v>0</v>
      </c>
    </row>
    <row r="252" spans="1:7" ht="31.5">
      <c r="A252" s="2" t="s">
        <v>55</v>
      </c>
      <c r="B252" s="3" t="s">
        <v>23</v>
      </c>
      <c r="C252" s="3" t="s">
        <v>23</v>
      </c>
      <c r="D252" s="4" t="s">
        <v>325</v>
      </c>
      <c r="E252" s="32" t="s">
        <v>45</v>
      </c>
      <c r="F252" s="93">
        <v>5</v>
      </c>
      <c r="G252" s="11">
        <v>0</v>
      </c>
    </row>
    <row r="253" spans="1:7" ht="45.75" customHeight="1">
      <c r="A253" s="2" t="s">
        <v>216</v>
      </c>
      <c r="B253" s="3" t="s">
        <v>23</v>
      </c>
      <c r="C253" s="3" t="s">
        <v>23</v>
      </c>
      <c r="D253" s="4" t="s">
        <v>83</v>
      </c>
      <c r="E253" s="32"/>
      <c r="F253" s="11">
        <f>+F254</f>
        <v>2530.1</v>
      </c>
      <c r="G253" s="11">
        <f>+G254</f>
        <v>2530.1</v>
      </c>
    </row>
    <row r="254" spans="1:7" ht="34.5" customHeight="1">
      <c r="A254" s="2" t="s">
        <v>129</v>
      </c>
      <c r="B254" s="3" t="s">
        <v>23</v>
      </c>
      <c r="C254" s="3" t="s">
        <v>23</v>
      </c>
      <c r="D254" s="4" t="s">
        <v>84</v>
      </c>
      <c r="E254" s="32"/>
      <c r="F254" s="11">
        <f>F255</f>
        <v>2530.1</v>
      </c>
      <c r="G254" s="11">
        <f>G255</f>
        <v>2530.1</v>
      </c>
    </row>
    <row r="255" spans="1:7" ht="78.75">
      <c r="A255" s="2" t="s">
        <v>172</v>
      </c>
      <c r="B255" s="3" t="s">
        <v>23</v>
      </c>
      <c r="C255" s="3" t="s">
        <v>23</v>
      </c>
      <c r="D255" s="4" t="s">
        <v>317</v>
      </c>
      <c r="E255" s="32"/>
      <c r="F255" s="11">
        <f>F256</f>
        <v>2530.1</v>
      </c>
      <c r="G255" s="11">
        <f>G256</f>
        <v>2530.1</v>
      </c>
    </row>
    <row r="256" spans="1:7" ht="31.5">
      <c r="A256" s="2" t="s">
        <v>55</v>
      </c>
      <c r="B256" s="3" t="s">
        <v>23</v>
      </c>
      <c r="C256" s="3" t="s">
        <v>23</v>
      </c>
      <c r="D256" s="4" t="s">
        <v>317</v>
      </c>
      <c r="E256" s="32" t="s">
        <v>45</v>
      </c>
      <c r="F256" s="93">
        <v>2530.1</v>
      </c>
      <c r="G256" s="11">
        <v>2530.1</v>
      </c>
    </row>
    <row r="257" spans="1:7" ht="53.25" customHeight="1">
      <c r="A257" s="29" t="s">
        <v>261</v>
      </c>
      <c r="B257" s="3" t="s">
        <v>23</v>
      </c>
      <c r="C257" s="3" t="s">
        <v>23</v>
      </c>
      <c r="D257" s="4" t="s">
        <v>229</v>
      </c>
      <c r="E257" s="32"/>
      <c r="F257" s="11">
        <f>F258</f>
        <v>2259.7</v>
      </c>
      <c r="G257" s="11">
        <f>G258</f>
        <v>1113.9</v>
      </c>
    </row>
    <row r="258" spans="1:7" ht="49.5" customHeight="1">
      <c r="A258" s="29" t="s">
        <v>279</v>
      </c>
      <c r="B258" s="3" t="s">
        <v>23</v>
      </c>
      <c r="C258" s="3" t="s">
        <v>23</v>
      </c>
      <c r="D258" s="4" t="s">
        <v>287</v>
      </c>
      <c r="E258" s="32"/>
      <c r="F258" s="11">
        <f>F259</f>
        <v>2259.7</v>
      </c>
      <c r="G258" s="11">
        <f>G259</f>
        <v>1113.9</v>
      </c>
    </row>
    <row r="259" spans="1:7" ht="38.25" customHeight="1">
      <c r="A259" s="2" t="s">
        <v>55</v>
      </c>
      <c r="B259" s="3" t="s">
        <v>23</v>
      </c>
      <c r="C259" s="3" t="s">
        <v>23</v>
      </c>
      <c r="D259" s="4" t="s">
        <v>287</v>
      </c>
      <c r="E259" s="32" t="s">
        <v>45</v>
      </c>
      <c r="F259" s="93">
        <v>2259.7</v>
      </c>
      <c r="G259" s="11">
        <v>1113.9</v>
      </c>
    </row>
    <row r="260" spans="1:7" ht="31.5">
      <c r="A260" s="2" t="s">
        <v>68</v>
      </c>
      <c r="B260" s="3" t="s">
        <v>23</v>
      </c>
      <c r="C260" s="3" t="s">
        <v>23</v>
      </c>
      <c r="D260" s="4" t="s">
        <v>310</v>
      </c>
      <c r="E260" s="32"/>
      <c r="F260" s="11">
        <f>F261</f>
        <v>0</v>
      </c>
      <c r="G260" s="11">
        <f>G261</f>
        <v>300</v>
      </c>
    </row>
    <row r="261" spans="1:7" ht="31.5">
      <c r="A261" s="2" t="s">
        <v>55</v>
      </c>
      <c r="B261" s="3" t="s">
        <v>23</v>
      </c>
      <c r="C261" s="3" t="s">
        <v>23</v>
      </c>
      <c r="D261" s="4" t="s">
        <v>310</v>
      </c>
      <c r="E261" s="32" t="s">
        <v>45</v>
      </c>
      <c r="F261" s="11">
        <v>0</v>
      </c>
      <c r="G261" s="11">
        <v>300</v>
      </c>
    </row>
    <row r="262" spans="1:7" ht="51" customHeight="1">
      <c r="A262" s="74" t="s">
        <v>265</v>
      </c>
      <c r="B262" s="3" t="s">
        <v>23</v>
      </c>
      <c r="C262" s="3" t="s">
        <v>23</v>
      </c>
      <c r="D262" s="4" t="s">
        <v>254</v>
      </c>
      <c r="E262" s="32"/>
      <c r="F262" s="11">
        <f>F263+F264+F265+F266+F267</f>
        <v>131.2</v>
      </c>
      <c r="G262" s="11">
        <f>G263+G264+G265+G266+G267</f>
        <v>131.2</v>
      </c>
    </row>
    <row r="263" spans="1:7" ht="66.75" customHeight="1">
      <c r="A263" s="74" t="s">
        <v>294</v>
      </c>
      <c r="B263" s="3" t="s">
        <v>23</v>
      </c>
      <c r="C263" s="3" t="s">
        <v>23</v>
      </c>
      <c r="D263" s="4" t="s">
        <v>293</v>
      </c>
      <c r="E263" s="32" t="s">
        <v>42</v>
      </c>
      <c r="F263" s="11">
        <v>0</v>
      </c>
      <c r="G263" s="11">
        <v>0</v>
      </c>
    </row>
    <row r="264" spans="1:7" ht="75">
      <c r="A264" s="52" t="s">
        <v>295</v>
      </c>
      <c r="B264" s="3" t="s">
        <v>23</v>
      </c>
      <c r="C264" s="3" t="s">
        <v>23</v>
      </c>
      <c r="D264" s="4" t="s">
        <v>293</v>
      </c>
      <c r="E264" s="32" t="s">
        <v>45</v>
      </c>
      <c r="F264" s="11">
        <v>0</v>
      </c>
      <c r="G264" s="11">
        <v>0</v>
      </c>
    </row>
    <row r="265" spans="1:7" ht="75">
      <c r="A265" s="52" t="s">
        <v>296</v>
      </c>
      <c r="B265" s="3" t="s">
        <v>23</v>
      </c>
      <c r="C265" s="3" t="s">
        <v>23</v>
      </c>
      <c r="D265" s="4" t="s">
        <v>293</v>
      </c>
      <c r="E265" s="32" t="s">
        <v>52</v>
      </c>
      <c r="F265" s="11">
        <v>0</v>
      </c>
      <c r="G265" s="11">
        <v>0</v>
      </c>
    </row>
    <row r="266" spans="1:7" ht="75">
      <c r="A266" s="52" t="s">
        <v>297</v>
      </c>
      <c r="B266" s="3" t="s">
        <v>23</v>
      </c>
      <c r="C266" s="3" t="s">
        <v>23</v>
      </c>
      <c r="D266" s="4" t="s">
        <v>293</v>
      </c>
      <c r="E266" s="32" t="s">
        <v>46</v>
      </c>
      <c r="F266" s="11">
        <v>0</v>
      </c>
      <c r="G266" s="11">
        <v>0</v>
      </c>
    </row>
    <row r="267" spans="1:7" ht="45">
      <c r="A267" s="52" t="s">
        <v>300</v>
      </c>
      <c r="B267" s="3" t="s">
        <v>23</v>
      </c>
      <c r="C267" s="3" t="s">
        <v>23</v>
      </c>
      <c r="D267" s="4" t="s">
        <v>299</v>
      </c>
      <c r="E267" s="32"/>
      <c r="F267" s="11">
        <f>F268</f>
        <v>131.2</v>
      </c>
      <c r="G267" s="11">
        <f>G268</f>
        <v>131.2</v>
      </c>
    </row>
    <row r="268" spans="1:7" ht="59.25" customHeight="1">
      <c r="A268" s="52" t="s">
        <v>301</v>
      </c>
      <c r="B268" s="3" t="s">
        <v>23</v>
      </c>
      <c r="C268" s="3" t="s">
        <v>23</v>
      </c>
      <c r="D268" s="4" t="s">
        <v>299</v>
      </c>
      <c r="E268" s="32" t="s">
        <v>45</v>
      </c>
      <c r="F268" s="93">
        <v>131.2</v>
      </c>
      <c r="G268" s="11">
        <v>131.2</v>
      </c>
    </row>
    <row r="269" spans="1:7" ht="29.25" customHeight="1">
      <c r="A269" s="52" t="s">
        <v>381</v>
      </c>
      <c r="B269" s="3" t="s">
        <v>23</v>
      </c>
      <c r="C269" s="3" t="s">
        <v>23</v>
      </c>
      <c r="D269" s="4" t="s">
        <v>382</v>
      </c>
      <c r="E269" s="32"/>
      <c r="F269" s="11">
        <f>F270</f>
        <v>52</v>
      </c>
      <c r="G269" s="11">
        <f>G270</f>
        <v>0</v>
      </c>
    </row>
    <row r="270" spans="1:7" ht="34.5" customHeight="1">
      <c r="A270" s="2" t="s">
        <v>55</v>
      </c>
      <c r="B270" s="3" t="s">
        <v>23</v>
      </c>
      <c r="C270" s="3" t="s">
        <v>23</v>
      </c>
      <c r="D270" s="4" t="s">
        <v>382</v>
      </c>
      <c r="E270" s="32" t="s">
        <v>45</v>
      </c>
      <c r="F270" s="93">
        <v>52</v>
      </c>
      <c r="G270" s="11">
        <v>0</v>
      </c>
    </row>
    <row r="271" spans="1:7" ht="22.5" customHeight="1">
      <c r="A271" s="35" t="s">
        <v>27</v>
      </c>
      <c r="B271" s="26" t="s">
        <v>23</v>
      </c>
      <c r="C271" s="26" t="s">
        <v>28</v>
      </c>
      <c r="D271" s="36"/>
      <c r="E271" s="37"/>
      <c r="F271" s="13">
        <f>F275+F277+F282+F272</f>
        <v>3936.6</v>
      </c>
      <c r="G271" s="13">
        <f>G275+G277+G282+G272</f>
        <v>3969.6</v>
      </c>
    </row>
    <row r="272" spans="1:7" ht="45.75" customHeight="1">
      <c r="A272" s="2" t="s">
        <v>379</v>
      </c>
      <c r="B272" s="3" t="s">
        <v>23</v>
      </c>
      <c r="C272" s="3" t="s">
        <v>28</v>
      </c>
      <c r="D272" s="4" t="s">
        <v>230</v>
      </c>
      <c r="E272" s="32"/>
      <c r="F272" s="11">
        <f>F273</f>
        <v>5</v>
      </c>
      <c r="G272" s="11">
        <f>G273</f>
        <v>5</v>
      </c>
    </row>
    <row r="273" spans="1:7" ht="51.75" customHeight="1">
      <c r="A273" s="2" t="s">
        <v>380</v>
      </c>
      <c r="B273" s="3" t="s">
        <v>23</v>
      </c>
      <c r="C273" s="3" t="s">
        <v>28</v>
      </c>
      <c r="D273" s="4" t="s">
        <v>298</v>
      </c>
      <c r="E273" s="32"/>
      <c r="F273" s="11">
        <f>F274</f>
        <v>5</v>
      </c>
      <c r="G273" s="11">
        <f>G274</f>
        <v>5</v>
      </c>
    </row>
    <row r="274" spans="1:7" ht="43.5" customHeight="1">
      <c r="A274" s="2" t="s">
        <v>206</v>
      </c>
      <c r="B274" s="3" t="s">
        <v>23</v>
      </c>
      <c r="C274" s="3" t="s">
        <v>28</v>
      </c>
      <c r="D274" s="4" t="s">
        <v>298</v>
      </c>
      <c r="E274" s="32" t="s">
        <v>45</v>
      </c>
      <c r="F274" s="93">
        <v>5</v>
      </c>
      <c r="G274" s="11">
        <v>5</v>
      </c>
    </row>
    <row r="275" spans="1:7" ht="47.25">
      <c r="A275" s="2" t="s">
        <v>352</v>
      </c>
      <c r="B275" s="3" t="s">
        <v>23</v>
      </c>
      <c r="C275" s="3" t="s">
        <v>28</v>
      </c>
      <c r="D275" s="4" t="s">
        <v>325</v>
      </c>
      <c r="E275" s="32"/>
      <c r="F275" s="11">
        <f>F276</f>
        <v>19</v>
      </c>
      <c r="G275" s="11">
        <f>G276</f>
        <v>0</v>
      </c>
    </row>
    <row r="276" spans="1:7" ht="31.5">
      <c r="A276" s="2" t="s">
        <v>55</v>
      </c>
      <c r="B276" s="3" t="s">
        <v>23</v>
      </c>
      <c r="C276" s="3" t="s">
        <v>28</v>
      </c>
      <c r="D276" s="4" t="s">
        <v>325</v>
      </c>
      <c r="E276" s="32" t="s">
        <v>45</v>
      </c>
      <c r="F276" s="93">
        <v>19</v>
      </c>
      <c r="G276" s="11">
        <v>0</v>
      </c>
    </row>
    <row r="277" spans="1:7" ht="47.25" customHeight="1">
      <c r="A277" s="2" t="s">
        <v>88</v>
      </c>
      <c r="B277" s="3" t="s">
        <v>23</v>
      </c>
      <c r="C277" s="3" t="s">
        <v>28</v>
      </c>
      <c r="D277" s="4" t="s">
        <v>74</v>
      </c>
      <c r="E277" s="32"/>
      <c r="F277" s="11">
        <f>F278</f>
        <v>2822.5</v>
      </c>
      <c r="G277" s="11">
        <f>G278</f>
        <v>2874.5</v>
      </c>
    </row>
    <row r="278" spans="1:7" ht="31.5">
      <c r="A278" s="2" t="s">
        <v>89</v>
      </c>
      <c r="B278" s="3" t="s">
        <v>23</v>
      </c>
      <c r="C278" s="3" t="s">
        <v>28</v>
      </c>
      <c r="D278" s="4" t="s">
        <v>75</v>
      </c>
      <c r="E278" s="32"/>
      <c r="F278" s="11">
        <f>SUM(F279:F281)</f>
        <v>2822.5</v>
      </c>
      <c r="G278" s="11">
        <f>SUM(G279:G281)</f>
        <v>2874.5</v>
      </c>
    </row>
    <row r="279" spans="1:7" ht="63">
      <c r="A279" s="2" t="s">
        <v>57</v>
      </c>
      <c r="B279" s="3" t="s">
        <v>23</v>
      </c>
      <c r="C279" s="3" t="s">
        <v>28</v>
      </c>
      <c r="D279" s="4" t="s">
        <v>75</v>
      </c>
      <c r="E279" s="32" t="s">
        <v>42</v>
      </c>
      <c r="F279" s="93">
        <v>2500</v>
      </c>
      <c r="G279" s="11">
        <v>2500</v>
      </c>
    </row>
    <row r="280" spans="1:7" ht="31.5">
      <c r="A280" s="2" t="s">
        <v>55</v>
      </c>
      <c r="B280" s="3" t="s">
        <v>23</v>
      </c>
      <c r="C280" s="3" t="s">
        <v>28</v>
      </c>
      <c r="D280" s="4" t="s">
        <v>75</v>
      </c>
      <c r="E280" s="32" t="s">
        <v>45</v>
      </c>
      <c r="F280" s="93">
        <v>312.5</v>
      </c>
      <c r="G280" s="11">
        <v>364.5</v>
      </c>
    </row>
    <row r="281" spans="1:7" ht="15.75">
      <c r="A281" s="2" t="s">
        <v>69</v>
      </c>
      <c r="B281" s="3" t="s">
        <v>23</v>
      </c>
      <c r="C281" s="3" t="s">
        <v>28</v>
      </c>
      <c r="D281" s="4" t="s">
        <v>75</v>
      </c>
      <c r="E281" s="32" t="s">
        <v>46</v>
      </c>
      <c r="F281" s="93">
        <v>10</v>
      </c>
      <c r="G281" s="11">
        <v>10</v>
      </c>
    </row>
    <row r="282" spans="1:7" ht="45.75" customHeight="1">
      <c r="A282" s="2" t="s">
        <v>88</v>
      </c>
      <c r="B282" s="3" t="s">
        <v>23</v>
      </c>
      <c r="C282" s="3" t="s">
        <v>28</v>
      </c>
      <c r="D282" s="4" t="s">
        <v>92</v>
      </c>
      <c r="E282" s="32"/>
      <c r="F282" s="11">
        <f>F283+F287+F289+F291+F293</f>
        <v>1090.1</v>
      </c>
      <c r="G282" s="11">
        <f>G283+G287+G289+G291+G293</f>
        <v>1090.1</v>
      </c>
    </row>
    <row r="283" spans="1:7" ht="31.5">
      <c r="A283" s="2" t="s">
        <v>283</v>
      </c>
      <c r="B283" s="3" t="s">
        <v>23</v>
      </c>
      <c r="C283" s="3" t="s">
        <v>28</v>
      </c>
      <c r="D283" s="4" t="s">
        <v>95</v>
      </c>
      <c r="E283" s="32"/>
      <c r="F283" s="11">
        <f>F284+F285+F286</f>
        <v>0</v>
      </c>
      <c r="G283" s="11">
        <f>G284+G285+G286</f>
        <v>0</v>
      </c>
    </row>
    <row r="284" spans="1:7" ht="63">
      <c r="A284" s="2" t="s">
        <v>57</v>
      </c>
      <c r="B284" s="3" t="s">
        <v>23</v>
      </c>
      <c r="C284" s="3" t="s">
        <v>28</v>
      </c>
      <c r="D284" s="75" t="s">
        <v>95</v>
      </c>
      <c r="E284" s="32" t="s">
        <v>42</v>
      </c>
      <c r="F284" s="11"/>
      <c r="G284" s="11"/>
    </row>
    <row r="285" spans="1:7" ht="30" customHeight="1">
      <c r="A285" s="2" t="s">
        <v>55</v>
      </c>
      <c r="B285" s="3" t="s">
        <v>23</v>
      </c>
      <c r="C285" s="3" t="s">
        <v>28</v>
      </c>
      <c r="D285" s="75" t="s">
        <v>95</v>
      </c>
      <c r="E285" s="32" t="s">
        <v>45</v>
      </c>
      <c r="F285" s="11"/>
      <c r="G285" s="11"/>
    </row>
    <row r="286" spans="1:7" ht="15.75" hidden="1">
      <c r="A286" s="40" t="s">
        <v>69</v>
      </c>
      <c r="B286" s="39" t="s">
        <v>23</v>
      </c>
      <c r="C286" s="38" t="s">
        <v>28</v>
      </c>
      <c r="D286" s="76" t="s">
        <v>95</v>
      </c>
      <c r="E286" s="32" t="s">
        <v>46</v>
      </c>
      <c r="F286" s="11">
        <v>0</v>
      </c>
      <c r="G286" s="11">
        <v>0</v>
      </c>
    </row>
    <row r="287" spans="1:7" ht="15.75" hidden="1">
      <c r="A287" s="29" t="s">
        <v>178</v>
      </c>
      <c r="B287" s="3" t="s">
        <v>23</v>
      </c>
      <c r="C287" s="3" t="s">
        <v>28</v>
      </c>
      <c r="D287" s="30" t="s">
        <v>173</v>
      </c>
      <c r="E287" s="67"/>
      <c r="F287" s="11">
        <f>F288</f>
        <v>0</v>
      </c>
      <c r="G287" s="11">
        <f>G288</f>
        <v>0</v>
      </c>
    </row>
    <row r="288" spans="1:7" ht="31.5" hidden="1">
      <c r="A288" s="2" t="s">
        <v>55</v>
      </c>
      <c r="B288" s="3" t="s">
        <v>23</v>
      </c>
      <c r="C288" s="3" t="s">
        <v>28</v>
      </c>
      <c r="D288" s="30" t="s">
        <v>173</v>
      </c>
      <c r="E288" s="67" t="s">
        <v>45</v>
      </c>
      <c r="F288" s="11">
        <v>0</v>
      </c>
      <c r="G288" s="11">
        <v>0</v>
      </c>
    </row>
    <row r="289" spans="1:7" ht="15.75" hidden="1">
      <c r="A289" s="29" t="s">
        <v>176</v>
      </c>
      <c r="B289" s="3" t="s">
        <v>23</v>
      </c>
      <c r="C289" s="3" t="s">
        <v>28</v>
      </c>
      <c r="D289" s="30" t="s">
        <v>174</v>
      </c>
      <c r="E289" s="67"/>
      <c r="F289" s="11">
        <f>F290</f>
        <v>0</v>
      </c>
      <c r="G289" s="11">
        <f>G290</f>
        <v>0</v>
      </c>
    </row>
    <row r="290" spans="1:7" ht="31.5" hidden="1">
      <c r="A290" s="2" t="s">
        <v>55</v>
      </c>
      <c r="B290" s="3" t="s">
        <v>23</v>
      </c>
      <c r="C290" s="3" t="s">
        <v>28</v>
      </c>
      <c r="D290" s="30" t="s">
        <v>174</v>
      </c>
      <c r="E290" s="67" t="s">
        <v>45</v>
      </c>
      <c r="F290" s="11">
        <f>130-130</f>
        <v>0</v>
      </c>
      <c r="G290" s="11">
        <f>130-130</f>
        <v>0</v>
      </c>
    </row>
    <row r="291" spans="1:7" ht="15.75" hidden="1">
      <c r="A291" s="29" t="s">
        <v>177</v>
      </c>
      <c r="B291" s="3" t="s">
        <v>23</v>
      </c>
      <c r="C291" s="3" t="s">
        <v>28</v>
      </c>
      <c r="D291" s="30" t="s">
        <v>175</v>
      </c>
      <c r="E291" s="67"/>
      <c r="F291" s="11">
        <f>F292</f>
        <v>0</v>
      </c>
      <c r="G291" s="11">
        <f>G292</f>
        <v>0</v>
      </c>
    </row>
    <row r="292" spans="1:7" ht="31.5" hidden="1">
      <c r="A292" s="2" t="s">
        <v>55</v>
      </c>
      <c r="B292" s="38" t="s">
        <v>23</v>
      </c>
      <c r="C292" s="38" t="s">
        <v>28</v>
      </c>
      <c r="D292" s="77" t="s">
        <v>175</v>
      </c>
      <c r="E292" s="78" t="s">
        <v>45</v>
      </c>
      <c r="F292" s="16">
        <v>0</v>
      </c>
      <c r="G292" s="16">
        <v>0</v>
      </c>
    </row>
    <row r="293" spans="1:7" ht="30">
      <c r="A293" s="48" t="s">
        <v>258</v>
      </c>
      <c r="B293" s="38" t="s">
        <v>23</v>
      </c>
      <c r="C293" s="38" t="s">
        <v>28</v>
      </c>
      <c r="D293" s="30" t="s">
        <v>259</v>
      </c>
      <c r="E293" s="3"/>
      <c r="F293" s="11">
        <f>F294+F295</f>
        <v>1090.1</v>
      </c>
      <c r="G293" s="11">
        <f>G294+G295</f>
        <v>1090.1</v>
      </c>
    </row>
    <row r="294" spans="1:7" ht="45">
      <c r="A294" s="48" t="s">
        <v>57</v>
      </c>
      <c r="B294" s="38" t="s">
        <v>23</v>
      </c>
      <c r="C294" s="38" t="s">
        <v>28</v>
      </c>
      <c r="D294" s="30" t="s">
        <v>259</v>
      </c>
      <c r="E294" s="3" t="s">
        <v>42</v>
      </c>
      <c r="F294" s="11">
        <v>1090.1</v>
      </c>
      <c r="G294" s="11">
        <v>1090.1</v>
      </c>
    </row>
    <row r="295" spans="1:7" ht="30">
      <c r="A295" s="48" t="s">
        <v>55</v>
      </c>
      <c r="B295" s="38" t="s">
        <v>23</v>
      </c>
      <c r="C295" s="3" t="s">
        <v>28</v>
      </c>
      <c r="D295" s="30" t="s">
        <v>259</v>
      </c>
      <c r="E295" s="3" t="s">
        <v>45</v>
      </c>
      <c r="F295" s="11">
        <v>0</v>
      </c>
      <c r="G295" s="11">
        <v>0</v>
      </c>
    </row>
    <row r="296" spans="1:7" ht="15.75">
      <c r="A296" s="79" t="s">
        <v>107</v>
      </c>
      <c r="B296" s="43" t="s">
        <v>29</v>
      </c>
      <c r="C296" s="80"/>
      <c r="D296" s="44"/>
      <c r="E296" s="45"/>
      <c r="F296" s="46">
        <f>F297+F317</f>
        <v>11641.2</v>
      </c>
      <c r="G296" s="46">
        <f>G297+G317</f>
        <v>11721.5</v>
      </c>
    </row>
    <row r="297" spans="1:7" ht="18.75" customHeight="1">
      <c r="A297" s="35" t="s">
        <v>30</v>
      </c>
      <c r="B297" s="44" t="s">
        <v>29</v>
      </c>
      <c r="C297" s="36" t="s">
        <v>6</v>
      </c>
      <c r="D297" s="4"/>
      <c r="E297" s="32"/>
      <c r="F297" s="13">
        <f>F304+F309+F298+F302+F313+F315</f>
        <v>10127.2</v>
      </c>
      <c r="G297" s="13">
        <f>G304+G309+G298+G302+G313+G315</f>
        <v>10213.5</v>
      </c>
    </row>
    <row r="298" spans="1:7" ht="35.25" customHeight="1">
      <c r="A298" s="2" t="s">
        <v>217</v>
      </c>
      <c r="B298" s="49" t="s">
        <v>29</v>
      </c>
      <c r="C298" s="4" t="s">
        <v>6</v>
      </c>
      <c r="D298" s="4" t="s">
        <v>231</v>
      </c>
      <c r="E298" s="32"/>
      <c r="F298" s="11">
        <f>F299</f>
        <v>288</v>
      </c>
      <c r="G298" s="11">
        <f>G299</f>
        <v>350</v>
      </c>
    </row>
    <row r="299" spans="1:7" ht="48.75" customHeight="1">
      <c r="A299" s="2" t="s">
        <v>278</v>
      </c>
      <c r="B299" s="49" t="s">
        <v>29</v>
      </c>
      <c r="C299" s="4" t="s">
        <v>6</v>
      </c>
      <c r="D299" s="4" t="s">
        <v>292</v>
      </c>
      <c r="E299" s="32"/>
      <c r="F299" s="11">
        <f>F300+F301</f>
        <v>288</v>
      </c>
      <c r="G299" s="11">
        <f>G300+G301</f>
        <v>350</v>
      </c>
    </row>
    <row r="300" spans="1:7" ht="40.5" customHeight="1">
      <c r="A300" s="2" t="s">
        <v>206</v>
      </c>
      <c r="B300" s="49" t="s">
        <v>29</v>
      </c>
      <c r="C300" s="4" t="s">
        <v>6</v>
      </c>
      <c r="D300" s="4" t="s">
        <v>292</v>
      </c>
      <c r="E300" s="32" t="s">
        <v>45</v>
      </c>
      <c r="F300" s="93">
        <v>104</v>
      </c>
      <c r="G300" s="11">
        <v>110</v>
      </c>
    </row>
    <row r="301" spans="1:7" ht="48.75" customHeight="1">
      <c r="A301" s="2" t="s">
        <v>223</v>
      </c>
      <c r="B301" s="49" t="s">
        <v>29</v>
      </c>
      <c r="C301" s="4" t="s">
        <v>6</v>
      </c>
      <c r="D301" s="4" t="s">
        <v>224</v>
      </c>
      <c r="E301" s="32" t="s">
        <v>49</v>
      </c>
      <c r="F301" s="93">
        <v>184</v>
      </c>
      <c r="G301" s="11">
        <v>240</v>
      </c>
    </row>
    <row r="302" spans="1:7" ht="43.5" customHeight="1">
      <c r="A302" s="29" t="s">
        <v>261</v>
      </c>
      <c r="B302" s="3" t="s">
        <v>29</v>
      </c>
      <c r="C302" s="3" t="s">
        <v>6</v>
      </c>
      <c r="D302" s="3" t="s">
        <v>229</v>
      </c>
      <c r="E302" s="32"/>
      <c r="F302" s="11">
        <f>F303</f>
        <v>9</v>
      </c>
      <c r="G302" s="11">
        <f>G303</f>
        <v>10</v>
      </c>
    </row>
    <row r="303" spans="1:7" ht="34.5" customHeight="1">
      <c r="A303" s="2" t="s">
        <v>223</v>
      </c>
      <c r="B303" s="3" t="s">
        <v>29</v>
      </c>
      <c r="C303" s="3" t="s">
        <v>6</v>
      </c>
      <c r="D303" s="3" t="s">
        <v>225</v>
      </c>
      <c r="E303" s="32" t="s">
        <v>49</v>
      </c>
      <c r="F303" s="93">
        <v>9</v>
      </c>
      <c r="G303" s="11">
        <v>10</v>
      </c>
    </row>
    <row r="304" spans="1:7" ht="47.25" customHeight="1">
      <c r="A304" s="2" t="s">
        <v>377</v>
      </c>
      <c r="B304" s="49" t="s">
        <v>29</v>
      </c>
      <c r="C304" s="4" t="s">
        <v>6</v>
      </c>
      <c r="D304" s="4" t="s">
        <v>180</v>
      </c>
      <c r="E304" s="32"/>
      <c r="F304" s="11">
        <f>F305+F307</f>
        <v>286</v>
      </c>
      <c r="G304" s="11">
        <f>G305</f>
        <v>305</v>
      </c>
    </row>
    <row r="305" spans="1:7" ht="43.5" customHeight="1">
      <c r="A305" s="2" t="s">
        <v>383</v>
      </c>
      <c r="B305" s="49" t="s">
        <v>29</v>
      </c>
      <c r="C305" s="4" t="s">
        <v>6</v>
      </c>
      <c r="D305" s="4" t="s">
        <v>289</v>
      </c>
      <c r="E305" s="32"/>
      <c r="F305" s="11">
        <f>F306</f>
        <v>18</v>
      </c>
      <c r="G305" s="11">
        <f>G306+G308</f>
        <v>305</v>
      </c>
    </row>
    <row r="306" spans="1:7" ht="41.25" customHeight="1">
      <c r="A306" s="2" t="s">
        <v>55</v>
      </c>
      <c r="B306" s="49" t="s">
        <v>29</v>
      </c>
      <c r="C306" s="4" t="s">
        <v>6</v>
      </c>
      <c r="D306" s="4" t="s">
        <v>289</v>
      </c>
      <c r="E306" s="32" t="s">
        <v>45</v>
      </c>
      <c r="F306" s="93">
        <v>18</v>
      </c>
      <c r="G306" s="11">
        <v>0</v>
      </c>
    </row>
    <row r="307" spans="1:7" ht="41.25" customHeight="1">
      <c r="A307" s="2" t="s">
        <v>383</v>
      </c>
      <c r="B307" s="50" t="s">
        <v>29</v>
      </c>
      <c r="C307" s="39" t="s">
        <v>6</v>
      </c>
      <c r="D307" s="4" t="s">
        <v>226</v>
      </c>
      <c r="E307" s="32"/>
      <c r="F307" s="93">
        <f>F308</f>
        <v>268</v>
      </c>
      <c r="G307" s="11">
        <f>G308</f>
        <v>305</v>
      </c>
    </row>
    <row r="308" spans="1:7" ht="49.5" customHeight="1">
      <c r="A308" s="2" t="s">
        <v>223</v>
      </c>
      <c r="B308" s="3" t="s">
        <v>29</v>
      </c>
      <c r="C308" s="3" t="s">
        <v>6</v>
      </c>
      <c r="D308" s="4" t="s">
        <v>226</v>
      </c>
      <c r="E308" s="4" t="s">
        <v>49</v>
      </c>
      <c r="F308" s="93">
        <v>268</v>
      </c>
      <c r="G308" s="11">
        <v>305</v>
      </c>
    </row>
    <row r="309" spans="1:7" ht="50.25" customHeight="1">
      <c r="A309" s="2" t="s">
        <v>348</v>
      </c>
      <c r="B309" s="4" t="s">
        <v>29</v>
      </c>
      <c r="C309" s="4" t="s">
        <v>6</v>
      </c>
      <c r="D309" s="4" t="s">
        <v>106</v>
      </c>
      <c r="E309" s="32"/>
      <c r="F309" s="11">
        <f>F310+F311+F312</f>
        <v>3903.5</v>
      </c>
      <c r="G309" s="11">
        <f>G310+G311+G312</f>
        <v>3907.7999999999997</v>
      </c>
    </row>
    <row r="310" spans="1:7" ht="78.75">
      <c r="A310" s="2" t="s">
        <v>349</v>
      </c>
      <c r="B310" s="4" t="s">
        <v>29</v>
      </c>
      <c r="C310" s="4" t="s">
        <v>6</v>
      </c>
      <c r="D310" s="4" t="s">
        <v>290</v>
      </c>
      <c r="E310" s="32" t="s">
        <v>42</v>
      </c>
      <c r="F310" s="11">
        <v>3550</v>
      </c>
      <c r="G310" s="11">
        <v>3550</v>
      </c>
    </row>
    <row r="311" spans="1:7" ht="96" customHeight="1">
      <c r="A311" s="2" t="s">
        <v>350</v>
      </c>
      <c r="B311" s="4" t="s">
        <v>29</v>
      </c>
      <c r="C311" s="4" t="s">
        <v>6</v>
      </c>
      <c r="D311" s="4" t="s">
        <v>290</v>
      </c>
      <c r="E311" s="32" t="s">
        <v>45</v>
      </c>
      <c r="F311" s="11">
        <v>333.9</v>
      </c>
      <c r="G311" s="11">
        <v>338.2</v>
      </c>
    </row>
    <row r="312" spans="1:7" ht="48" customHeight="1">
      <c r="A312" s="2" t="s">
        <v>291</v>
      </c>
      <c r="B312" s="4" t="s">
        <v>29</v>
      </c>
      <c r="C312" s="4" t="s">
        <v>6</v>
      </c>
      <c r="D312" s="4" t="s">
        <v>290</v>
      </c>
      <c r="E312" s="32" t="s">
        <v>46</v>
      </c>
      <c r="F312" s="11">
        <v>19.6</v>
      </c>
      <c r="G312" s="11">
        <v>19.6</v>
      </c>
    </row>
    <row r="313" spans="1:7" ht="63">
      <c r="A313" s="2" t="s">
        <v>242</v>
      </c>
      <c r="B313" s="4" t="s">
        <v>29</v>
      </c>
      <c r="C313" s="4" t="s">
        <v>6</v>
      </c>
      <c r="D313" s="4" t="s">
        <v>222</v>
      </c>
      <c r="E313" s="4"/>
      <c r="F313" s="47">
        <f>F314</f>
        <v>5640.7</v>
      </c>
      <c r="G313" s="47">
        <f>G314</f>
        <v>5640.7</v>
      </c>
    </row>
    <row r="314" spans="1:7" ht="47.25">
      <c r="A314" s="2" t="s">
        <v>223</v>
      </c>
      <c r="B314" s="4" t="s">
        <v>29</v>
      </c>
      <c r="C314" s="4" t="s">
        <v>6</v>
      </c>
      <c r="D314" s="4" t="s">
        <v>222</v>
      </c>
      <c r="E314" s="4" t="s">
        <v>49</v>
      </c>
      <c r="F314" s="10">
        <v>5640.7</v>
      </c>
      <c r="G314" s="11">
        <v>5640.7</v>
      </c>
    </row>
    <row r="315" spans="1:7" ht="47.25">
      <c r="A315" s="2" t="s">
        <v>227</v>
      </c>
      <c r="B315" s="4" t="s">
        <v>29</v>
      </c>
      <c r="C315" s="4" t="s">
        <v>6</v>
      </c>
      <c r="D315" s="4" t="s">
        <v>228</v>
      </c>
      <c r="E315" s="4"/>
      <c r="F315" s="47">
        <f>F316</f>
        <v>0</v>
      </c>
      <c r="G315" s="47">
        <f>G316</f>
        <v>0</v>
      </c>
    </row>
    <row r="316" spans="1:7" ht="47.25">
      <c r="A316" s="2" t="s">
        <v>223</v>
      </c>
      <c r="B316" s="4" t="s">
        <v>29</v>
      </c>
      <c r="C316" s="4" t="s">
        <v>6</v>
      </c>
      <c r="D316" s="4" t="s">
        <v>228</v>
      </c>
      <c r="E316" s="4" t="s">
        <v>49</v>
      </c>
      <c r="F316" s="47">
        <v>0</v>
      </c>
      <c r="G316" s="11">
        <v>0</v>
      </c>
    </row>
    <row r="317" spans="1:7" ht="31.5">
      <c r="A317" s="35" t="s">
        <v>58</v>
      </c>
      <c r="B317" s="36" t="s">
        <v>29</v>
      </c>
      <c r="C317" s="36" t="s">
        <v>11</v>
      </c>
      <c r="D317" s="36"/>
      <c r="E317" s="37"/>
      <c r="F317" s="13">
        <f>F320+F325+F318</f>
        <v>1514</v>
      </c>
      <c r="G317" s="13">
        <f>G320+G325+G318</f>
        <v>1508</v>
      </c>
    </row>
    <row r="318" spans="1:7" ht="47.25">
      <c r="A318" s="2" t="s">
        <v>353</v>
      </c>
      <c r="B318" s="49" t="s">
        <v>29</v>
      </c>
      <c r="C318" s="4" t="s">
        <v>11</v>
      </c>
      <c r="D318" s="4" t="s">
        <v>325</v>
      </c>
      <c r="E318" s="32"/>
      <c r="F318" s="11">
        <f>SUM(F319)</f>
        <v>6</v>
      </c>
      <c r="G318" s="11">
        <f>SUM(G319)</f>
        <v>0</v>
      </c>
    </row>
    <row r="319" spans="1:7" ht="31.5">
      <c r="A319" s="2" t="s">
        <v>55</v>
      </c>
      <c r="B319" s="49" t="s">
        <v>29</v>
      </c>
      <c r="C319" s="4" t="s">
        <v>11</v>
      </c>
      <c r="D319" s="4" t="s">
        <v>325</v>
      </c>
      <c r="E319" s="32" t="s">
        <v>45</v>
      </c>
      <c r="F319" s="11">
        <v>6</v>
      </c>
      <c r="G319" s="11">
        <v>0</v>
      </c>
    </row>
    <row r="320" spans="1:7" ht="31.5">
      <c r="A320" s="2" t="s">
        <v>59</v>
      </c>
      <c r="B320" s="4" t="s">
        <v>29</v>
      </c>
      <c r="C320" s="4" t="s">
        <v>11</v>
      </c>
      <c r="D320" s="4" t="s">
        <v>74</v>
      </c>
      <c r="E320" s="32"/>
      <c r="F320" s="11">
        <f>SUM(F321)</f>
        <v>1508</v>
      </c>
      <c r="G320" s="11">
        <f>SUM(G321)</f>
        <v>1508</v>
      </c>
    </row>
    <row r="321" spans="1:7" ht="31.5">
      <c r="A321" s="2" t="s">
        <v>43</v>
      </c>
      <c r="B321" s="4" t="s">
        <v>29</v>
      </c>
      <c r="C321" s="4" t="s">
        <v>11</v>
      </c>
      <c r="D321" s="4" t="s">
        <v>75</v>
      </c>
      <c r="E321" s="32"/>
      <c r="F321" s="11">
        <f>F322+F323+F324</f>
        <v>1508</v>
      </c>
      <c r="G321" s="11">
        <f>G322+G323+G324</f>
        <v>1508</v>
      </c>
    </row>
    <row r="322" spans="1:7" ht="63">
      <c r="A322" s="2" t="s">
        <v>57</v>
      </c>
      <c r="B322" s="4" t="s">
        <v>29</v>
      </c>
      <c r="C322" s="4" t="s">
        <v>11</v>
      </c>
      <c r="D322" s="4" t="s">
        <v>75</v>
      </c>
      <c r="E322" s="32" t="s">
        <v>42</v>
      </c>
      <c r="F322" s="11">
        <v>1050</v>
      </c>
      <c r="G322" s="11">
        <v>1050</v>
      </c>
    </row>
    <row r="323" spans="1:7" ht="31.5">
      <c r="A323" s="2" t="s">
        <v>55</v>
      </c>
      <c r="B323" s="4" t="s">
        <v>29</v>
      </c>
      <c r="C323" s="4" t="s">
        <v>11</v>
      </c>
      <c r="D323" s="4" t="s">
        <v>75</v>
      </c>
      <c r="E323" s="32" t="s">
        <v>45</v>
      </c>
      <c r="F323" s="11">
        <v>448</v>
      </c>
      <c r="G323" s="11">
        <v>448</v>
      </c>
    </row>
    <row r="324" spans="1:7" ht="15.75">
      <c r="A324" s="2" t="s">
        <v>69</v>
      </c>
      <c r="B324" s="4" t="s">
        <v>29</v>
      </c>
      <c r="C324" s="4" t="s">
        <v>11</v>
      </c>
      <c r="D324" s="4" t="s">
        <v>75</v>
      </c>
      <c r="E324" s="32" t="s">
        <v>46</v>
      </c>
      <c r="F324" s="11">
        <v>10</v>
      </c>
      <c r="G324" s="11">
        <v>10</v>
      </c>
    </row>
    <row r="325" spans="1:7" ht="47.25" hidden="1">
      <c r="A325" s="2" t="s">
        <v>133</v>
      </c>
      <c r="B325" s="4" t="s">
        <v>29</v>
      </c>
      <c r="C325" s="4" t="s">
        <v>11</v>
      </c>
      <c r="D325" s="4" t="s">
        <v>92</v>
      </c>
      <c r="E325" s="32"/>
      <c r="F325" s="11">
        <f>F326</f>
        <v>0</v>
      </c>
      <c r="G325" s="11">
        <f>G326</f>
        <v>0</v>
      </c>
    </row>
    <row r="326" spans="1:7" ht="31.5" hidden="1">
      <c r="A326" s="2" t="s">
        <v>60</v>
      </c>
      <c r="B326" s="4" t="s">
        <v>29</v>
      </c>
      <c r="C326" s="4" t="s">
        <v>11</v>
      </c>
      <c r="D326" s="4" t="s">
        <v>95</v>
      </c>
      <c r="E326" s="32"/>
      <c r="F326" s="11">
        <f>F327+F328</f>
        <v>0</v>
      </c>
      <c r="G326" s="11">
        <f>G327+G328</f>
        <v>0</v>
      </c>
    </row>
    <row r="327" spans="1:7" ht="63" hidden="1">
      <c r="A327" s="2" t="s">
        <v>57</v>
      </c>
      <c r="B327" s="4" t="s">
        <v>29</v>
      </c>
      <c r="C327" s="4" t="s">
        <v>11</v>
      </c>
      <c r="D327" s="4" t="s">
        <v>95</v>
      </c>
      <c r="E327" s="32" t="s">
        <v>42</v>
      </c>
      <c r="F327" s="11">
        <v>0</v>
      </c>
      <c r="G327" s="11">
        <v>0</v>
      </c>
    </row>
    <row r="328" spans="1:7" ht="31.5" hidden="1">
      <c r="A328" s="2" t="s">
        <v>55</v>
      </c>
      <c r="B328" s="9" t="s">
        <v>29</v>
      </c>
      <c r="C328" s="4" t="s">
        <v>11</v>
      </c>
      <c r="D328" s="4" t="s">
        <v>95</v>
      </c>
      <c r="E328" s="32" t="s">
        <v>45</v>
      </c>
      <c r="F328" s="11">
        <v>0</v>
      </c>
      <c r="G328" s="11">
        <v>0</v>
      </c>
    </row>
    <row r="329" spans="1:7" ht="15.75">
      <c r="A329" s="35" t="s">
        <v>31</v>
      </c>
      <c r="B329" s="26" t="s">
        <v>32</v>
      </c>
      <c r="C329" s="26"/>
      <c r="D329" s="36"/>
      <c r="E329" s="37"/>
      <c r="F329" s="13">
        <f>F330+F334+F348+F364</f>
        <v>20130.5</v>
      </c>
      <c r="G329" s="13">
        <f>G330+G334+G348+G364</f>
        <v>20130.5</v>
      </c>
    </row>
    <row r="330" spans="1:7" ht="15.75">
      <c r="A330" s="35" t="s">
        <v>36</v>
      </c>
      <c r="B330" s="26" t="s">
        <v>32</v>
      </c>
      <c r="C330" s="26" t="s">
        <v>6</v>
      </c>
      <c r="D330" s="36"/>
      <c r="E330" s="37"/>
      <c r="F330" s="13">
        <f aca="true" t="shared" si="4" ref="F330:G332">F331</f>
        <v>437.3</v>
      </c>
      <c r="G330" s="13">
        <f t="shared" si="4"/>
        <v>437.3</v>
      </c>
    </row>
    <row r="331" spans="1:7" ht="47.25">
      <c r="A331" s="2" t="s">
        <v>133</v>
      </c>
      <c r="B331" s="3" t="s">
        <v>32</v>
      </c>
      <c r="C331" s="3" t="s">
        <v>6</v>
      </c>
      <c r="D331" s="4" t="s">
        <v>92</v>
      </c>
      <c r="E331" s="32"/>
      <c r="F331" s="11">
        <f t="shared" si="4"/>
        <v>437.3</v>
      </c>
      <c r="G331" s="11">
        <f t="shared" si="4"/>
        <v>437.3</v>
      </c>
    </row>
    <row r="332" spans="1:7" ht="47.25">
      <c r="A332" s="2" t="s">
        <v>35</v>
      </c>
      <c r="B332" s="3" t="s">
        <v>32</v>
      </c>
      <c r="C332" s="3" t="s">
        <v>6</v>
      </c>
      <c r="D332" s="4" t="s">
        <v>108</v>
      </c>
      <c r="E332" s="32"/>
      <c r="F332" s="11">
        <f t="shared" si="4"/>
        <v>437.3</v>
      </c>
      <c r="G332" s="11">
        <f t="shared" si="4"/>
        <v>437.3</v>
      </c>
    </row>
    <row r="333" spans="1:7" ht="31.5">
      <c r="A333" s="2" t="s">
        <v>51</v>
      </c>
      <c r="B333" s="3" t="s">
        <v>32</v>
      </c>
      <c r="C333" s="3" t="s">
        <v>6</v>
      </c>
      <c r="D333" s="4" t="s">
        <v>109</v>
      </c>
      <c r="E333" s="32" t="s">
        <v>52</v>
      </c>
      <c r="F333" s="11">
        <v>437.3</v>
      </c>
      <c r="G333" s="11">
        <v>437.3</v>
      </c>
    </row>
    <row r="334" spans="1:7" ht="15.75">
      <c r="A334" s="35" t="s">
        <v>33</v>
      </c>
      <c r="B334" s="26" t="s">
        <v>32</v>
      </c>
      <c r="C334" s="26" t="s">
        <v>10</v>
      </c>
      <c r="D334" s="26"/>
      <c r="E334" s="34"/>
      <c r="F334" s="13">
        <f>F335+F338+F341+F345</f>
        <v>12193.300000000001</v>
      </c>
      <c r="G334" s="13">
        <f>G335+G338+G341+G345</f>
        <v>12193.300000000001</v>
      </c>
    </row>
    <row r="335" spans="1:7" ht="47.25">
      <c r="A335" s="2" t="s">
        <v>131</v>
      </c>
      <c r="B335" s="3" t="s">
        <v>32</v>
      </c>
      <c r="C335" s="3" t="s">
        <v>10</v>
      </c>
      <c r="D335" s="4" t="s">
        <v>110</v>
      </c>
      <c r="E335" s="37"/>
      <c r="F335" s="11">
        <f>F336</f>
        <v>8767.1</v>
      </c>
      <c r="G335" s="11">
        <f>G336</f>
        <v>8767.1</v>
      </c>
    </row>
    <row r="336" spans="1:7" ht="47.25">
      <c r="A336" s="2" t="s">
        <v>61</v>
      </c>
      <c r="B336" s="3" t="s">
        <v>32</v>
      </c>
      <c r="C336" s="3" t="s">
        <v>10</v>
      </c>
      <c r="D336" s="4" t="s">
        <v>111</v>
      </c>
      <c r="E336" s="37"/>
      <c r="F336" s="11">
        <f>+F337</f>
        <v>8767.1</v>
      </c>
      <c r="G336" s="11">
        <f>+G337</f>
        <v>8767.1</v>
      </c>
    </row>
    <row r="337" spans="1:7" ht="31.5">
      <c r="A337" s="2" t="s">
        <v>51</v>
      </c>
      <c r="B337" s="3" t="s">
        <v>32</v>
      </c>
      <c r="C337" s="3" t="s">
        <v>10</v>
      </c>
      <c r="D337" s="4" t="s">
        <v>111</v>
      </c>
      <c r="E337" s="32" t="s">
        <v>52</v>
      </c>
      <c r="F337" s="11">
        <v>8767.1</v>
      </c>
      <c r="G337" s="11">
        <v>8767.1</v>
      </c>
    </row>
    <row r="338" spans="1:7" ht="47.25" customHeight="1">
      <c r="A338" s="2" t="s">
        <v>216</v>
      </c>
      <c r="B338" s="3" t="s">
        <v>32</v>
      </c>
      <c r="C338" s="3" t="s">
        <v>10</v>
      </c>
      <c r="D338" s="4" t="s">
        <v>83</v>
      </c>
      <c r="E338" s="32"/>
      <c r="F338" s="11">
        <f>F339</f>
        <v>3243.3</v>
      </c>
      <c r="G338" s="11">
        <f>G339</f>
        <v>3243.3</v>
      </c>
    </row>
    <row r="339" spans="1:7" ht="94.5">
      <c r="A339" s="2" t="s">
        <v>62</v>
      </c>
      <c r="B339" s="3" t="s">
        <v>32</v>
      </c>
      <c r="C339" s="3" t="s">
        <v>10</v>
      </c>
      <c r="D339" s="4" t="s">
        <v>112</v>
      </c>
      <c r="E339" s="32"/>
      <c r="F339" s="11">
        <f>F340</f>
        <v>3243.3</v>
      </c>
      <c r="G339" s="11">
        <f>G340</f>
        <v>3243.3</v>
      </c>
    </row>
    <row r="340" spans="1:7" ht="31.5">
      <c r="A340" s="2" t="s">
        <v>51</v>
      </c>
      <c r="B340" s="3" t="s">
        <v>32</v>
      </c>
      <c r="C340" s="3" t="s">
        <v>10</v>
      </c>
      <c r="D340" s="4" t="s">
        <v>112</v>
      </c>
      <c r="E340" s="32" t="s">
        <v>52</v>
      </c>
      <c r="F340" s="11">
        <v>3243.3</v>
      </c>
      <c r="G340" s="11">
        <v>3243.3</v>
      </c>
    </row>
    <row r="341" spans="1:7" ht="47.25">
      <c r="A341" s="2" t="s">
        <v>63</v>
      </c>
      <c r="B341" s="3" t="s">
        <v>32</v>
      </c>
      <c r="C341" s="3" t="s">
        <v>10</v>
      </c>
      <c r="D341" s="4" t="s">
        <v>113</v>
      </c>
      <c r="E341" s="32"/>
      <c r="F341" s="11">
        <f>F342</f>
        <v>182.9</v>
      </c>
      <c r="G341" s="11">
        <f>G342</f>
        <v>182.9</v>
      </c>
    </row>
    <row r="342" spans="1:7" ht="78.75">
      <c r="A342" s="2" t="s">
        <v>64</v>
      </c>
      <c r="B342" s="3" t="s">
        <v>32</v>
      </c>
      <c r="C342" s="3" t="s">
        <v>10</v>
      </c>
      <c r="D342" s="4" t="s">
        <v>114</v>
      </c>
      <c r="E342" s="32"/>
      <c r="F342" s="11">
        <f>F343+F344</f>
        <v>182.9</v>
      </c>
      <c r="G342" s="11">
        <f>G343+G344</f>
        <v>182.9</v>
      </c>
    </row>
    <row r="343" spans="1:7" ht="31.5">
      <c r="A343" s="2" t="s">
        <v>51</v>
      </c>
      <c r="B343" s="3" t="s">
        <v>32</v>
      </c>
      <c r="C343" s="3" t="s">
        <v>10</v>
      </c>
      <c r="D343" s="4" t="s">
        <v>114</v>
      </c>
      <c r="E343" s="32" t="s">
        <v>52</v>
      </c>
      <c r="F343" s="11">
        <v>182.9</v>
      </c>
      <c r="G343" s="11">
        <v>182.9</v>
      </c>
    </row>
    <row r="344" spans="1:7" ht="47.25">
      <c r="A344" s="2" t="s">
        <v>223</v>
      </c>
      <c r="B344" s="4" t="s">
        <v>32</v>
      </c>
      <c r="C344" s="4" t="s">
        <v>10</v>
      </c>
      <c r="D344" s="4" t="s">
        <v>114</v>
      </c>
      <c r="E344" s="4" t="s">
        <v>49</v>
      </c>
      <c r="F344" s="47">
        <v>0</v>
      </c>
      <c r="G344" s="11">
        <v>0</v>
      </c>
    </row>
    <row r="345" spans="1:7" ht="36" customHeight="1">
      <c r="A345" s="2" t="s">
        <v>91</v>
      </c>
      <c r="B345" s="3" t="s">
        <v>32</v>
      </c>
      <c r="C345" s="3" t="s">
        <v>10</v>
      </c>
      <c r="D345" s="4" t="s">
        <v>92</v>
      </c>
      <c r="E345" s="32"/>
      <c r="F345" s="11">
        <f>F346</f>
        <v>0</v>
      </c>
      <c r="G345" s="11">
        <v>0</v>
      </c>
    </row>
    <row r="346" spans="1:7" ht="35.25" customHeight="1">
      <c r="A346" s="2" t="s">
        <v>204</v>
      </c>
      <c r="B346" s="3" t="s">
        <v>32</v>
      </c>
      <c r="C346" s="3" t="s">
        <v>10</v>
      </c>
      <c r="D346" s="4" t="s">
        <v>115</v>
      </c>
      <c r="E346" s="32"/>
      <c r="F346" s="11">
        <f>F347</f>
        <v>0</v>
      </c>
      <c r="G346" s="11">
        <f>G347</f>
        <v>0</v>
      </c>
    </row>
    <row r="347" spans="1:7" ht="32.25" customHeight="1">
      <c r="A347" s="2" t="s">
        <v>51</v>
      </c>
      <c r="B347" s="3" t="s">
        <v>32</v>
      </c>
      <c r="C347" s="3" t="s">
        <v>10</v>
      </c>
      <c r="D347" s="4" t="s">
        <v>115</v>
      </c>
      <c r="E347" s="32" t="s">
        <v>52</v>
      </c>
      <c r="F347" s="11">
        <v>0</v>
      </c>
      <c r="G347" s="11">
        <v>0</v>
      </c>
    </row>
    <row r="348" spans="1:7" ht="21.75" customHeight="1">
      <c r="A348" s="35" t="s">
        <v>41</v>
      </c>
      <c r="B348" s="26" t="s">
        <v>32</v>
      </c>
      <c r="C348" s="26" t="s">
        <v>11</v>
      </c>
      <c r="D348" s="36"/>
      <c r="E348" s="37"/>
      <c r="F348" s="13">
        <f>F354+F349+F352+F362</f>
        <v>7499.900000000001</v>
      </c>
      <c r="G348" s="13">
        <f>G354+G349+G352+G362</f>
        <v>7499.900000000001</v>
      </c>
    </row>
    <row r="349" spans="1:7" ht="36.75" customHeight="1" hidden="1">
      <c r="A349" s="2" t="s">
        <v>211</v>
      </c>
      <c r="B349" s="3" t="s">
        <v>32</v>
      </c>
      <c r="C349" s="3" t="s">
        <v>11</v>
      </c>
      <c r="D349" s="4" t="s">
        <v>236</v>
      </c>
      <c r="E349" s="32"/>
      <c r="F349" s="11">
        <f>F350</f>
        <v>0</v>
      </c>
      <c r="G349" s="11">
        <f>G350</f>
        <v>0</v>
      </c>
    </row>
    <row r="350" spans="1:7" ht="36" customHeight="1" hidden="1">
      <c r="A350" s="2" t="s">
        <v>280</v>
      </c>
      <c r="B350" s="3" t="s">
        <v>32</v>
      </c>
      <c r="C350" s="3" t="s">
        <v>11</v>
      </c>
      <c r="D350" s="4" t="s">
        <v>302</v>
      </c>
      <c r="E350" s="32"/>
      <c r="F350" s="11">
        <f>F351</f>
        <v>0</v>
      </c>
      <c r="G350" s="11">
        <f>G351</f>
        <v>0</v>
      </c>
    </row>
    <row r="351" spans="1:7" ht="39.75" customHeight="1" hidden="1">
      <c r="A351" s="2" t="s">
        <v>266</v>
      </c>
      <c r="B351" s="3" t="s">
        <v>32</v>
      </c>
      <c r="C351" s="3" t="s">
        <v>11</v>
      </c>
      <c r="D351" s="4" t="s">
        <v>302</v>
      </c>
      <c r="E351" s="32" t="s">
        <v>52</v>
      </c>
      <c r="F351" s="11">
        <v>0</v>
      </c>
      <c r="G351" s="11">
        <v>0</v>
      </c>
    </row>
    <row r="352" spans="1:7" ht="2.25" customHeight="1" hidden="1">
      <c r="A352" s="2" t="s">
        <v>212</v>
      </c>
      <c r="B352" s="3" t="s">
        <v>32</v>
      </c>
      <c r="C352" s="3" t="s">
        <v>11</v>
      </c>
      <c r="D352" s="4" t="s">
        <v>213</v>
      </c>
      <c r="E352" s="32"/>
      <c r="F352" s="11">
        <f>F353</f>
        <v>0</v>
      </c>
      <c r="G352" s="11">
        <f>G353</f>
        <v>0</v>
      </c>
    </row>
    <row r="353" spans="1:7" ht="39.75" customHeight="1" hidden="1">
      <c r="A353" s="2" t="s">
        <v>266</v>
      </c>
      <c r="B353" s="3" t="s">
        <v>32</v>
      </c>
      <c r="C353" s="3" t="s">
        <v>11</v>
      </c>
      <c r="D353" s="4" t="s">
        <v>213</v>
      </c>
      <c r="E353" s="32" t="s">
        <v>52</v>
      </c>
      <c r="F353" s="11">
        <v>0</v>
      </c>
      <c r="G353" s="11">
        <v>0</v>
      </c>
    </row>
    <row r="354" spans="1:7" ht="48.75" customHeight="1">
      <c r="A354" s="2" t="s">
        <v>216</v>
      </c>
      <c r="B354" s="3" t="s">
        <v>32</v>
      </c>
      <c r="C354" s="3" t="s">
        <v>11</v>
      </c>
      <c r="D354" s="4" t="s">
        <v>83</v>
      </c>
      <c r="E354" s="32"/>
      <c r="F354" s="11">
        <f>F355</f>
        <v>7171.1</v>
      </c>
      <c r="G354" s="11">
        <f>G355</f>
        <v>7171.1</v>
      </c>
    </row>
    <row r="355" spans="1:7" ht="39.75" customHeight="1">
      <c r="A355" s="2" t="s">
        <v>132</v>
      </c>
      <c r="B355" s="3" t="s">
        <v>32</v>
      </c>
      <c r="C355" s="3" t="s">
        <v>11</v>
      </c>
      <c r="D355" s="4" t="s">
        <v>84</v>
      </c>
      <c r="E355" s="32"/>
      <c r="F355" s="11">
        <f>F356+F358+F360</f>
        <v>7171.1</v>
      </c>
      <c r="G355" s="11">
        <f>G356+G358+G360</f>
        <v>7171.1</v>
      </c>
    </row>
    <row r="356" spans="1:7" ht="109.5" customHeight="1">
      <c r="A356" s="2" t="s">
        <v>65</v>
      </c>
      <c r="B356" s="3" t="s">
        <v>32</v>
      </c>
      <c r="C356" s="3" t="s">
        <v>11</v>
      </c>
      <c r="D356" s="4" t="s">
        <v>117</v>
      </c>
      <c r="E356" s="32"/>
      <c r="F356" s="11">
        <f>F357</f>
        <v>713.3</v>
      </c>
      <c r="G356" s="11">
        <f>G357</f>
        <v>713.3</v>
      </c>
    </row>
    <row r="357" spans="1:7" ht="31.5">
      <c r="A357" s="2" t="s">
        <v>51</v>
      </c>
      <c r="B357" s="3" t="s">
        <v>32</v>
      </c>
      <c r="C357" s="3" t="s">
        <v>11</v>
      </c>
      <c r="D357" s="4" t="s">
        <v>117</v>
      </c>
      <c r="E357" s="32" t="s">
        <v>52</v>
      </c>
      <c r="F357" s="11">
        <v>713.3</v>
      </c>
      <c r="G357" s="11">
        <v>713.3</v>
      </c>
    </row>
    <row r="358" spans="1:7" ht="32.25" customHeight="1">
      <c r="A358" s="2" t="s">
        <v>66</v>
      </c>
      <c r="B358" s="3" t="s">
        <v>32</v>
      </c>
      <c r="C358" s="3" t="s">
        <v>11</v>
      </c>
      <c r="D358" s="4" t="s">
        <v>118</v>
      </c>
      <c r="E358" s="32"/>
      <c r="F358" s="11">
        <f>F359</f>
        <v>4947.1</v>
      </c>
      <c r="G358" s="11">
        <f>G359</f>
        <v>4947.1</v>
      </c>
    </row>
    <row r="359" spans="1:7" ht="31.5">
      <c r="A359" s="2" t="s">
        <v>51</v>
      </c>
      <c r="B359" s="3" t="s">
        <v>32</v>
      </c>
      <c r="C359" s="3" t="s">
        <v>11</v>
      </c>
      <c r="D359" s="4" t="s">
        <v>118</v>
      </c>
      <c r="E359" s="32" t="s">
        <v>52</v>
      </c>
      <c r="F359" s="11">
        <v>4947.1</v>
      </c>
      <c r="G359" s="11">
        <v>4947.1</v>
      </c>
    </row>
    <row r="360" spans="1:7" ht="63">
      <c r="A360" s="2" t="s">
        <v>116</v>
      </c>
      <c r="B360" s="3" t="s">
        <v>32</v>
      </c>
      <c r="C360" s="3" t="s">
        <v>11</v>
      </c>
      <c r="D360" s="4" t="s">
        <v>119</v>
      </c>
      <c r="E360" s="32"/>
      <c r="F360" s="11">
        <f>F361</f>
        <v>1510.7</v>
      </c>
      <c r="G360" s="11">
        <f>G361</f>
        <v>1510.7</v>
      </c>
    </row>
    <row r="361" spans="1:7" ht="31.5">
      <c r="A361" s="2" t="s">
        <v>51</v>
      </c>
      <c r="B361" s="3" t="s">
        <v>32</v>
      </c>
      <c r="C361" s="3" t="s">
        <v>11</v>
      </c>
      <c r="D361" s="4" t="s">
        <v>119</v>
      </c>
      <c r="E361" s="32" t="s">
        <v>52</v>
      </c>
      <c r="F361" s="11">
        <v>1510.7</v>
      </c>
      <c r="G361" s="11">
        <v>1510.7</v>
      </c>
    </row>
    <row r="362" spans="1:7" ht="15.75">
      <c r="A362" s="2" t="s">
        <v>41</v>
      </c>
      <c r="B362" s="3" t="s">
        <v>32</v>
      </c>
      <c r="C362" s="3" t="s">
        <v>11</v>
      </c>
      <c r="D362" s="4" t="s">
        <v>384</v>
      </c>
      <c r="E362" s="32"/>
      <c r="F362" s="11">
        <f>F363</f>
        <v>328.8</v>
      </c>
      <c r="G362" s="11">
        <f>G363</f>
        <v>328.8</v>
      </c>
    </row>
    <row r="363" spans="1:7" ht="31.5">
      <c r="A363" s="2" t="s">
        <v>51</v>
      </c>
      <c r="B363" s="3" t="s">
        <v>32</v>
      </c>
      <c r="C363" s="3" t="s">
        <v>11</v>
      </c>
      <c r="D363" s="4" t="s">
        <v>384</v>
      </c>
      <c r="E363" s="32" t="s">
        <v>52</v>
      </c>
      <c r="F363" s="11">
        <v>328.8</v>
      </c>
      <c r="G363" s="11">
        <v>328.8</v>
      </c>
    </row>
    <row r="364" spans="1:7" ht="31.5">
      <c r="A364" s="35" t="s">
        <v>70</v>
      </c>
      <c r="B364" s="26" t="s">
        <v>32</v>
      </c>
      <c r="C364" s="26" t="s">
        <v>21</v>
      </c>
      <c r="D364" s="36"/>
      <c r="E364" s="37"/>
      <c r="F364" s="13">
        <f>SUM(F365)</f>
        <v>0</v>
      </c>
      <c r="G364" s="13">
        <f>SUM(G365)</f>
        <v>0</v>
      </c>
    </row>
    <row r="365" spans="1:7" ht="47.25">
      <c r="A365" s="2" t="s">
        <v>61</v>
      </c>
      <c r="B365" s="3" t="s">
        <v>32</v>
      </c>
      <c r="C365" s="3" t="s">
        <v>21</v>
      </c>
      <c r="D365" s="4" t="s">
        <v>111</v>
      </c>
      <c r="E365" s="32"/>
      <c r="F365" s="11">
        <f>SUM(F366:F367)</f>
        <v>0</v>
      </c>
      <c r="G365" s="11">
        <f>SUM(G366:G367)</f>
        <v>0</v>
      </c>
    </row>
    <row r="366" spans="1:7" ht="63">
      <c r="A366" s="2" t="s">
        <v>57</v>
      </c>
      <c r="B366" s="3" t="s">
        <v>32</v>
      </c>
      <c r="C366" s="3" t="s">
        <v>21</v>
      </c>
      <c r="D366" s="4" t="s">
        <v>111</v>
      </c>
      <c r="E366" s="32" t="s">
        <v>42</v>
      </c>
      <c r="F366" s="11">
        <v>0</v>
      </c>
      <c r="G366" s="11">
        <v>0</v>
      </c>
    </row>
    <row r="367" spans="1:7" ht="31.5">
      <c r="A367" s="2" t="s">
        <v>55</v>
      </c>
      <c r="B367" s="3" t="s">
        <v>32</v>
      </c>
      <c r="C367" s="3" t="s">
        <v>21</v>
      </c>
      <c r="D367" s="4" t="s">
        <v>111</v>
      </c>
      <c r="E367" s="32" t="s">
        <v>45</v>
      </c>
      <c r="F367" s="11">
        <v>0</v>
      </c>
      <c r="G367" s="11">
        <v>0</v>
      </c>
    </row>
    <row r="368" spans="1:7" s="81" customFormat="1" ht="15.75" hidden="1">
      <c r="A368" s="35" t="s">
        <v>214</v>
      </c>
      <c r="B368" s="26" t="s">
        <v>13</v>
      </c>
      <c r="C368" s="26"/>
      <c r="D368" s="36"/>
      <c r="E368" s="37"/>
      <c r="F368" s="13">
        <f aca="true" t="shared" si="5" ref="F368:G370">F369</f>
        <v>0</v>
      </c>
      <c r="G368" s="13">
        <f t="shared" si="5"/>
        <v>0</v>
      </c>
    </row>
    <row r="369" spans="1:7" s="81" customFormat="1" ht="15.75" hidden="1">
      <c r="A369" s="35" t="s">
        <v>214</v>
      </c>
      <c r="B369" s="26" t="s">
        <v>13</v>
      </c>
      <c r="C369" s="26" t="s">
        <v>6</v>
      </c>
      <c r="D369" s="36"/>
      <c r="E369" s="37"/>
      <c r="F369" s="13">
        <f t="shared" si="5"/>
        <v>0</v>
      </c>
      <c r="G369" s="13">
        <f t="shared" si="5"/>
        <v>0</v>
      </c>
    </row>
    <row r="370" spans="1:7" ht="47.25" hidden="1">
      <c r="A370" s="2" t="s">
        <v>215</v>
      </c>
      <c r="B370" s="3" t="s">
        <v>13</v>
      </c>
      <c r="C370" s="3" t="s">
        <v>6</v>
      </c>
      <c r="D370" s="4" t="s">
        <v>232</v>
      </c>
      <c r="E370" s="32"/>
      <c r="F370" s="11">
        <f t="shared" si="5"/>
        <v>0</v>
      </c>
      <c r="G370" s="11">
        <f t="shared" si="5"/>
        <v>0</v>
      </c>
    </row>
    <row r="371" spans="1:7" ht="47.25" hidden="1">
      <c r="A371" s="2" t="s">
        <v>281</v>
      </c>
      <c r="B371" s="3" t="s">
        <v>13</v>
      </c>
      <c r="C371" s="3" t="s">
        <v>6</v>
      </c>
      <c r="D371" s="4" t="s">
        <v>303</v>
      </c>
      <c r="E371" s="32"/>
      <c r="F371" s="11">
        <f>F372+F373+F374</f>
        <v>0</v>
      </c>
      <c r="G371" s="11">
        <f>G372+G373+G374</f>
        <v>0</v>
      </c>
    </row>
    <row r="372" spans="1:7" s="81" customFormat="1" ht="63" hidden="1">
      <c r="A372" s="2" t="s">
        <v>57</v>
      </c>
      <c r="B372" s="3" t="s">
        <v>13</v>
      </c>
      <c r="C372" s="3" t="s">
        <v>6</v>
      </c>
      <c r="D372" s="4" t="s">
        <v>303</v>
      </c>
      <c r="E372" s="32" t="s">
        <v>42</v>
      </c>
      <c r="F372" s="11">
        <v>0</v>
      </c>
      <c r="G372" s="11">
        <v>0</v>
      </c>
    </row>
    <row r="373" spans="1:7" ht="31.5" hidden="1">
      <c r="A373" s="2" t="s">
        <v>55</v>
      </c>
      <c r="B373" s="3" t="s">
        <v>13</v>
      </c>
      <c r="C373" s="3" t="s">
        <v>6</v>
      </c>
      <c r="D373" s="4" t="s">
        <v>303</v>
      </c>
      <c r="E373" s="32" t="s">
        <v>45</v>
      </c>
      <c r="F373" s="11">
        <v>0</v>
      </c>
      <c r="G373" s="11">
        <v>0</v>
      </c>
    </row>
    <row r="374" spans="1:7" ht="31.5" hidden="1">
      <c r="A374" s="2" t="s">
        <v>266</v>
      </c>
      <c r="B374" s="3" t="s">
        <v>13</v>
      </c>
      <c r="C374" s="3" t="s">
        <v>6</v>
      </c>
      <c r="D374" s="4" t="s">
        <v>303</v>
      </c>
      <c r="E374" s="32" t="s">
        <v>52</v>
      </c>
      <c r="F374" s="11">
        <v>0</v>
      </c>
      <c r="G374" s="11">
        <v>0</v>
      </c>
    </row>
    <row r="375" spans="1:7" ht="15.75">
      <c r="A375" s="35" t="s">
        <v>38</v>
      </c>
      <c r="B375" s="26" t="s">
        <v>16</v>
      </c>
      <c r="C375" s="26"/>
      <c r="D375" s="4"/>
      <c r="E375" s="37"/>
      <c r="F375" s="13">
        <f aca="true" t="shared" si="6" ref="F375:G378">F376</f>
        <v>1811.9</v>
      </c>
      <c r="G375" s="13">
        <f t="shared" si="6"/>
        <v>1811.9</v>
      </c>
    </row>
    <row r="376" spans="1:7" ht="15.75">
      <c r="A376" s="35" t="s">
        <v>120</v>
      </c>
      <c r="B376" s="26" t="s">
        <v>16</v>
      </c>
      <c r="C376" s="26" t="s">
        <v>7</v>
      </c>
      <c r="D376" s="36"/>
      <c r="E376" s="37"/>
      <c r="F376" s="13">
        <f>F377+F382</f>
        <v>1811.9</v>
      </c>
      <c r="G376" s="13">
        <f>G377+G382</f>
        <v>1811.9</v>
      </c>
    </row>
    <row r="377" spans="1:7" ht="47.25">
      <c r="A377" s="2" t="s">
        <v>133</v>
      </c>
      <c r="B377" s="3" t="s">
        <v>16</v>
      </c>
      <c r="C377" s="3" t="s">
        <v>7</v>
      </c>
      <c r="D377" s="4" t="s">
        <v>92</v>
      </c>
      <c r="E377" s="32"/>
      <c r="F377" s="11">
        <f>F378+F380</f>
        <v>1400</v>
      </c>
      <c r="G377" s="11">
        <f>G378+G380</f>
        <v>1400</v>
      </c>
    </row>
    <row r="378" spans="1:7" ht="33.75" customHeight="1">
      <c r="A378" s="2" t="s">
        <v>53</v>
      </c>
      <c r="B378" s="3" t="s">
        <v>16</v>
      </c>
      <c r="C378" s="3" t="s">
        <v>7</v>
      </c>
      <c r="D378" s="4" t="s">
        <v>121</v>
      </c>
      <c r="E378" s="32"/>
      <c r="F378" s="11">
        <f t="shared" si="6"/>
        <v>1400</v>
      </c>
      <c r="G378" s="11">
        <f t="shared" si="6"/>
        <v>1400</v>
      </c>
    </row>
    <row r="379" spans="1:7" ht="47.25">
      <c r="A379" s="40" t="s">
        <v>56</v>
      </c>
      <c r="B379" s="38" t="s">
        <v>16</v>
      </c>
      <c r="C379" s="38" t="s">
        <v>7</v>
      </c>
      <c r="D379" s="9" t="s">
        <v>121</v>
      </c>
      <c r="E379" s="15" t="s">
        <v>49</v>
      </c>
      <c r="F379" s="16">
        <v>1400</v>
      </c>
      <c r="G379" s="16">
        <v>1400</v>
      </c>
    </row>
    <row r="380" spans="1:7" ht="60">
      <c r="A380" s="63" t="s">
        <v>304</v>
      </c>
      <c r="B380" s="3" t="s">
        <v>16</v>
      </c>
      <c r="C380" s="3" t="s">
        <v>7</v>
      </c>
      <c r="D380" s="3" t="s">
        <v>255</v>
      </c>
      <c r="E380" s="3"/>
      <c r="F380" s="11">
        <f>F381</f>
        <v>0</v>
      </c>
      <c r="G380" s="11">
        <f>G381</f>
        <v>0</v>
      </c>
    </row>
    <row r="381" spans="1:7" ht="45">
      <c r="A381" s="63" t="s">
        <v>221</v>
      </c>
      <c r="B381" s="3" t="s">
        <v>16</v>
      </c>
      <c r="C381" s="3" t="s">
        <v>7</v>
      </c>
      <c r="D381" s="3" t="s">
        <v>255</v>
      </c>
      <c r="E381" s="3" t="s">
        <v>49</v>
      </c>
      <c r="F381" s="11">
        <v>0</v>
      </c>
      <c r="G381" s="11">
        <v>0</v>
      </c>
    </row>
    <row r="382" spans="1:7" ht="47.25">
      <c r="A382" s="56" t="s">
        <v>219</v>
      </c>
      <c r="B382" s="49" t="s">
        <v>16</v>
      </c>
      <c r="C382" s="49" t="s">
        <v>7</v>
      </c>
      <c r="D382" s="49" t="s">
        <v>220</v>
      </c>
      <c r="E382" s="49"/>
      <c r="F382" s="73">
        <f>F383</f>
        <v>411.9</v>
      </c>
      <c r="G382" s="73">
        <f>G383</f>
        <v>411.9</v>
      </c>
    </row>
    <row r="383" spans="1:7" ht="47.25">
      <c r="A383" s="2" t="s">
        <v>221</v>
      </c>
      <c r="B383" s="9" t="s">
        <v>16</v>
      </c>
      <c r="C383" s="9" t="s">
        <v>7</v>
      </c>
      <c r="D383" s="4" t="s">
        <v>220</v>
      </c>
      <c r="E383" s="4" t="s">
        <v>49</v>
      </c>
      <c r="F383" s="10">
        <v>411.9</v>
      </c>
      <c r="G383" s="11">
        <v>411.9</v>
      </c>
    </row>
    <row r="384" spans="1:7" ht="15.75">
      <c r="A384" s="86" t="s">
        <v>318</v>
      </c>
      <c r="B384" s="26" t="s">
        <v>37</v>
      </c>
      <c r="C384" s="3"/>
      <c r="D384" s="66"/>
      <c r="E384" s="32"/>
      <c r="F384" s="13">
        <f aca="true" t="shared" si="7" ref="F384:G387">F385</f>
        <v>0</v>
      </c>
      <c r="G384" s="13">
        <f t="shared" si="7"/>
        <v>0</v>
      </c>
    </row>
    <row r="385" spans="1:7" ht="15.75">
      <c r="A385" s="86" t="s">
        <v>318</v>
      </c>
      <c r="B385" s="26" t="s">
        <v>37</v>
      </c>
      <c r="C385" s="26" t="s">
        <v>6</v>
      </c>
      <c r="D385" s="66"/>
      <c r="E385" s="32"/>
      <c r="F385" s="11">
        <f t="shared" si="7"/>
        <v>0</v>
      </c>
      <c r="G385" s="11">
        <f t="shared" si="7"/>
        <v>0</v>
      </c>
    </row>
    <row r="386" spans="1:7" ht="47.25">
      <c r="A386" s="12" t="s">
        <v>133</v>
      </c>
      <c r="B386" s="3" t="s">
        <v>37</v>
      </c>
      <c r="C386" s="3" t="s">
        <v>6</v>
      </c>
      <c r="D386" s="66" t="s">
        <v>92</v>
      </c>
      <c r="E386" s="32"/>
      <c r="F386" s="11">
        <f t="shared" si="7"/>
        <v>0</v>
      </c>
      <c r="G386" s="11">
        <f t="shared" si="7"/>
        <v>0</v>
      </c>
    </row>
    <row r="387" spans="1:7" ht="15.75">
      <c r="A387" s="12" t="s">
        <v>318</v>
      </c>
      <c r="B387" s="3" t="s">
        <v>37</v>
      </c>
      <c r="C387" s="3" t="s">
        <v>6</v>
      </c>
      <c r="D387" s="66" t="s">
        <v>319</v>
      </c>
      <c r="E387" s="32"/>
      <c r="F387" s="11">
        <f t="shared" si="7"/>
        <v>0</v>
      </c>
      <c r="G387" s="11">
        <f t="shared" si="7"/>
        <v>0</v>
      </c>
    </row>
    <row r="388" spans="1:7" ht="15.75">
      <c r="A388" s="12" t="s">
        <v>318</v>
      </c>
      <c r="B388" s="3" t="s">
        <v>37</v>
      </c>
      <c r="C388" s="3" t="s">
        <v>6</v>
      </c>
      <c r="D388" s="66" t="s">
        <v>319</v>
      </c>
      <c r="E388" s="32" t="s">
        <v>320</v>
      </c>
      <c r="F388" s="11">
        <v>0</v>
      </c>
      <c r="G388" s="11">
        <v>0</v>
      </c>
    </row>
    <row r="389" spans="1:7" ht="15.75">
      <c r="A389" s="35" t="s">
        <v>122</v>
      </c>
      <c r="B389" s="26" t="s">
        <v>73</v>
      </c>
      <c r="C389" s="26"/>
      <c r="D389" s="4"/>
      <c r="E389" s="32"/>
      <c r="F389" s="13">
        <f>F390</f>
        <v>3222.9</v>
      </c>
      <c r="G389" s="13">
        <f>G390</f>
        <v>14365.099999999999</v>
      </c>
    </row>
    <row r="390" spans="1:7" ht="15.75">
      <c r="A390" s="89" t="s">
        <v>123</v>
      </c>
      <c r="B390" s="90" t="s">
        <v>73</v>
      </c>
      <c r="C390" s="91" t="s">
        <v>10</v>
      </c>
      <c r="D390" s="4"/>
      <c r="E390" s="32"/>
      <c r="F390" s="13">
        <f>F396+F391+F401</f>
        <v>3222.9</v>
      </c>
      <c r="G390" s="13">
        <f>G396+G391+G401</f>
        <v>14365.099999999999</v>
      </c>
    </row>
    <row r="391" spans="1:7" ht="42.75" customHeight="1" hidden="1">
      <c r="A391" s="88" t="s">
        <v>305</v>
      </c>
      <c r="B391" s="3" t="s">
        <v>73</v>
      </c>
      <c r="C391" s="3" t="s">
        <v>10</v>
      </c>
      <c r="D391" s="4" t="s">
        <v>306</v>
      </c>
      <c r="E391" s="32"/>
      <c r="F391" s="11">
        <f>F392+F394</f>
        <v>0</v>
      </c>
      <c r="G391" s="11">
        <f>G392+G394</f>
        <v>0</v>
      </c>
    </row>
    <row r="392" spans="1:7" ht="33.75" customHeight="1" hidden="1">
      <c r="A392" s="82"/>
      <c r="B392" s="3"/>
      <c r="C392" s="3"/>
      <c r="D392" s="4"/>
      <c r="E392" s="32"/>
      <c r="F392" s="11"/>
      <c r="G392" s="11"/>
    </row>
    <row r="393" spans="1:7" ht="15.75" hidden="1">
      <c r="A393" s="82"/>
      <c r="B393" s="3"/>
      <c r="C393" s="3"/>
      <c r="D393" s="4"/>
      <c r="E393" s="32"/>
      <c r="F393" s="11"/>
      <c r="G393" s="11"/>
    </row>
    <row r="394" spans="1:7" ht="15.75" hidden="1">
      <c r="A394" s="82"/>
      <c r="B394" s="3"/>
      <c r="C394" s="3"/>
      <c r="D394" s="4"/>
      <c r="E394" s="32"/>
      <c r="F394" s="11"/>
      <c r="G394" s="11"/>
    </row>
    <row r="395" spans="1:7" ht="0.75" customHeight="1">
      <c r="A395" s="82"/>
      <c r="B395" s="3"/>
      <c r="C395" s="3"/>
      <c r="D395" s="4"/>
      <c r="E395" s="32"/>
      <c r="F395" s="11"/>
      <c r="G395" s="11"/>
    </row>
    <row r="396" spans="1:7" ht="47.25">
      <c r="A396" s="56" t="s">
        <v>133</v>
      </c>
      <c r="B396" s="39" t="s">
        <v>73</v>
      </c>
      <c r="C396" s="51" t="s">
        <v>10</v>
      </c>
      <c r="D396" s="4" t="s">
        <v>92</v>
      </c>
      <c r="E396" s="32"/>
      <c r="F396" s="11">
        <f>SUM(F397+F399)</f>
        <v>1023.6</v>
      </c>
      <c r="G396" s="11">
        <f>SUM(G397+G399)</f>
        <v>12165.8</v>
      </c>
    </row>
    <row r="397" spans="1:7" ht="15.75">
      <c r="A397" s="2" t="s">
        <v>126</v>
      </c>
      <c r="B397" s="83" t="s">
        <v>73</v>
      </c>
      <c r="C397" s="3" t="s">
        <v>10</v>
      </c>
      <c r="D397" s="4" t="s">
        <v>124</v>
      </c>
      <c r="E397" s="32"/>
      <c r="F397" s="11">
        <f>F398</f>
        <v>0</v>
      </c>
      <c r="G397" s="11">
        <f>G398</f>
        <v>0</v>
      </c>
    </row>
    <row r="398" spans="1:7" ht="29.25" customHeight="1">
      <c r="A398" s="84" t="s">
        <v>192</v>
      </c>
      <c r="B398" s="3" t="s">
        <v>73</v>
      </c>
      <c r="C398" s="3" t="s">
        <v>10</v>
      </c>
      <c r="D398" s="4" t="s">
        <v>124</v>
      </c>
      <c r="E398" s="32" t="s">
        <v>8</v>
      </c>
      <c r="F398" s="11">
        <v>0</v>
      </c>
      <c r="G398" s="11">
        <v>0</v>
      </c>
    </row>
    <row r="399" spans="1:7" ht="29.25" customHeight="1">
      <c r="A399" s="52" t="s">
        <v>334</v>
      </c>
      <c r="B399" s="4" t="s">
        <v>73</v>
      </c>
      <c r="C399" s="4" t="s">
        <v>10</v>
      </c>
      <c r="D399" s="4" t="s">
        <v>336</v>
      </c>
      <c r="E399" s="32"/>
      <c r="F399" s="11">
        <f>F400</f>
        <v>1023.6</v>
      </c>
      <c r="G399" s="11">
        <f>G400</f>
        <v>12165.8</v>
      </c>
    </row>
    <row r="400" spans="1:7" ht="29.25" customHeight="1">
      <c r="A400" s="52" t="s">
        <v>335</v>
      </c>
      <c r="B400" s="4" t="s">
        <v>73</v>
      </c>
      <c r="C400" s="4" t="s">
        <v>10</v>
      </c>
      <c r="D400" s="4" t="s">
        <v>336</v>
      </c>
      <c r="E400" s="32" t="s">
        <v>8</v>
      </c>
      <c r="F400" s="11">
        <v>1023.6</v>
      </c>
      <c r="G400" s="11">
        <v>12165.8</v>
      </c>
    </row>
    <row r="401" spans="1:7" ht="20.25" customHeight="1">
      <c r="A401" s="87" t="s">
        <v>334</v>
      </c>
      <c r="B401" s="50" t="s">
        <v>73</v>
      </c>
      <c r="C401" s="92" t="s">
        <v>10</v>
      </c>
      <c r="D401" s="4" t="s">
        <v>385</v>
      </c>
      <c r="E401" s="32"/>
      <c r="F401" s="11">
        <f>F402</f>
        <v>2199.3</v>
      </c>
      <c r="G401" s="11">
        <f>G402</f>
        <v>2199.3</v>
      </c>
    </row>
    <row r="402" spans="1:7" ht="33.75" customHeight="1">
      <c r="A402" s="87" t="s">
        <v>335</v>
      </c>
      <c r="B402" s="3" t="s">
        <v>73</v>
      </c>
      <c r="C402" s="39" t="s">
        <v>10</v>
      </c>
      <c r="D402" s="4" t="s">
        <v>385</v>
      </c>
      <c r="E402" s="32" t="s">
        <v>8</v>
      </c>
      <c r="F402" s="11">
        <v>2199.3</v>
      </c>
      <c r="G402" s="11">
        <v>2199.3</v>
      </c>
    </row>
    <row r="403" spans="1:7" ht="15.75">
      <c r="A403" s="25" t="s">
        <v>125</v>
      </c>
      <c r="B403" s="25"/>
      <c r="C403" s="3"/>
      <c r="D403" s="4"/>
      <c r="E403" s="32"/>
      <c r="F403" s="13">
        <f>F8+F84+F101+F121+F296+F329+F375+F389+F368+F384</f>
        <v>349382.9000000001</v>
      </c>
      <c r="G403" s="13">
        <f>G8+G84+G101+G121+G296+G329+G375+G389+G368</f>
        <v>349448.60000000003</v>
      </c>
    </row>
    <row r="404" spans="1:7" ht="18.75" customHeight="1">
      <c r="A404" s="106"/>
      <c r="B404" s="106"/>
      <c r="C404" s="85"/>
      <c r="D404" s="85"/>
      <c r="E404" s="85"/>
      <c r="F404" s="105"/>
      <c r="G404" s="105"/>
    </row>
    <row r="405" ht="12" customHeight="1"/>
    <row r="406" spans="1:7" ht="15.75">
      <c r="A406" s="97"/>
      <c r="B406" s="97"/>
      <c r="C406" s="97"/>
      <c r="D406" s="97"/>
      <c r="E406" s="97"/>
      <c r="F406" s="97"/>
      <c r="G406" s="97"/>
    </row>
    <row r="407" spans="1:8" ht="15.75">
      <c r="A407" s="97" t="s">
        <v>357</v>
      </c>
      <c r="B407" s="97"/>
      <c r="C407" s="97"/>
      <c r="D407" s="97"/>
      <c r="E407" s="97"/>
      <c r="F407" s="97"/>
      <c r="G407" s="97"/>
      <c r="H407" s="97"/>
    </row>
    <row r="408" spans="1:7" ht="36.75" customHeight="1">
      <c r="A408" s="97" t="s">
        <v>358</v>
      </c>
      <c r="B408" s="97"/>
      <c r="C408" s="97"/>
      <c r="D408" s="97"/>
      <c r="E408" s="97"/>
      <c r="F408" s="97"/>
      <c r="G408" s="97"/>
    </row>
  </sheetData>
  <sheetProtection/>
  <mergeCells count="13">
    <mergeCell ref="F404:G404"/>
    <mergeCell ref="A404:B404"/>
    <mergeCell ref="A406:G406"/>
    <mergeCell ref="A407:H407"/>
    <mergeCell ref="A408:G408"/>
    <mergeCell ref="C1:G1"/>
    <mergeCell ref="A3:G3"/>
    <mergeCell ref="A5:A6"/>
    <mergeCell ref="B5:B6"/>
    <mergeCell ref="C5:C6"/>
    <mergeCell ref="D5:D6"/>
    <mergeCell ref="E5:E6"/>
    <mergeCell ref="F5:G5"/>
  </mergeCells>
  <printOptions/>
  <pageMargins left="0.7874015748031497" right="0.15748031496062992" top="0.4724409448818898" bottom="0.4330708661417323" header="0.5511811023622047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 отдел</dc:creator>
  <cp:keywords/>
  <dc:description/>
  <cp:lastModifiedBy>Кузнецова</cp:lastModifiedBy>
  <cp:lastPrinted>2021-12-13T07:48:39Z</cp:lastPrinted>
  <dcterms:created xsi:type="dcterms:W3CDTF">2011-02-28T06:15:31Z</dcterms:created>
  <dcterms:modified xsi:type="dcterms:W3CDTF">2022-11-07T06:57:14Z</dcterms:modified>
  <cp:category/>
  <cp:version/>
  <cp:contentType/>
  <cp:contentStatus/>
</cp:coreProperties>
</file>